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4915" windowHeight="11565"/>
  </bookViews>
  <sheets>
    <sheet name="fichier remise" sheetId="1" r:id="rId1"/>
    <sheet name="enregistrement remettant" sheetId="2" r:id="rId2"/>
    <sheet name="enregistrement déclarant" sheetId="3" r:id="rId3"/>
    <sheet name="enregistrement 5010" sheetId="4" r:id="rId4"/>
    <sheet name="enregistrement 5020" sheetId="5" r:id="rId5"/>
    <sheet name="enregistrement 5030" sheetId="6" r:id="rId6"/>
    <sheet name="enregistrement 5040" sheetId="7" r:id="rId7"/>
    <sheet name="enregistrement 5050" sheetId="8" r:id="rId8"/>
    <sheet name="enregistrement 5060" sheetId="9" r:id="rId9"/>
  </sheets>
  <calcPr calcId="145621"/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  <c r="B3" i="1"/>
  <c r="B2" i="1"/>
  <c r="M2" i="9"/>
  <c r="N2" i="9" l="1"/>
  <c r="K2" i="7"/>
  <c r="L2" i="7" s="1"/>
  <c r="X2" i="6"/>
  <c r="Y2" i="6" s="1"/>
  <c r="S2" i="5"/>
  <c r="T2" i="5" s="1"/>
  <c r="Y2" i="4"/>
  <c r="Z2" i="4" s="1"/>
  <c r="J2" i="2"/>
  <c r="L2" i="3"/>
  <c r="M2" i="3" s="1"/>
  <c r="I2" i="2"/>
  <c r="L2" i="9"/>
  <c r="L2" i="8"/>
  <c r="M2" i="8" s="1"/>
  <c r="N2" i="8" s="1"/>
  <c r="J2" i="7"/>
  <c r="W2" i="6"/>
  <c r="R2" i="5"/>
  <c r="X2" i="4"/>
  <c r="K2" i="3"/>
  <c r="H2" i="2"/>
</calcChain>
</file>

<file path=xl/sharedStrings.xml><?xml version="1.0" encoding="utf-8"?>
<sst xmlns="http://schemas.openxmlformats.org/spreadsheetml/2006/main" count="179" uniqueCount="121">
  <si>
    <t xml:space="preserve">Code Enregistrement </t>
  </si>
  <si>
    <t xml:space="preserve">N° Enregistrement </t>
  </si>
  <si>
    <t>Code remettant</t>
  </si>
  <si>
    <t>Indicateur de production ou test</t>
  </si>
  <si>
    <t>Type du fichier</t>
  </si>
  <si>
    <t xml:space="preserve">Date création remise </t>
  </si>
  <si>
    <t>Heure création remise</t>
  </si>
  <si>
    <t>Filler</t>
  </si>
  <si>
    <t>Pseudo-ISIN de la SCPI</t>
  </si>
  <si>
    <t>Classification de la SCPI</t>
  </si>
  <si>
    <t>périodicité de publication de la valeur liquidative</t>
  </si>
  <si>
    <t>Indicateur HEDGE fund</t>
  </si>
  <si>
    <t>date de derniere VL</t>
  </si>
  <si>
    <t>Date arrêté</t>
  </si>
  <si>
    <t>Contenu de la déclaration</t>
  </si>
  <si>
    <t>Délai publication VL</t>
  </si>
  <si>
    <t>Produits immobiliers</t>
  </si>
  <si>
    <t>Signe sur produits immobiliers</t>
  </si>
  <si>
    <t>Produits sur Parts et Actions des entités à caractère immobilier</t>
  </si>
  <si>
    <t>Signe sur produits sur Parts et Actions entités à caractère immob</t>
  </si>
  <si>
    <t>Autres produits sur actifs à caractère immobilier</t>
  </si>
  <si>
    <t>Signe sur Autres produits sur actifs à caractère immobilier</t>
  </si>
  <si>
    <t>Total produit sur activités immobilières</t>
  </si>
  <si>
    <t>Signe sur total produit activités immobilières</t>
  </si>
  <si>
    <t xml:space="preserve">Charges immobilières </t>
  </si>
  <si>
    <t>Signe sur charges immobilières</t>
  </si>
  <si>
    <t>Charges sur Parts et Actions des entités à caractère immobilier</t>
  </si>
  <si>
    <t>Signe sur Charges sur Parts et Actions entités à caractère immob</t>
  </si>
  <si>
    <t>Autres charges sur actifs à caractère immobilier</t>
  </si>
  <si>
    <t>Signe sur autres charges sur actifs à caractère immobilier</t>
  </si>
  <si>
    <t>Charges d'emprunt sur les actifs à caractère immobilier</t>
  </si>
  <si>
    <t>Signe sur charges d'emprunt sur les les actifs à caractère immob</t>
  </si>
  <si>
    <t>Total charges sur activités immobilières</t>
  </si>
  <si>
    <t>Signe sur Total charges activités immobilières</t>
  </si>
  <si>
    <t>Résultat de l'activité immobilière</t>
  </si>
  <si>
    <t>Signe sur résultat activités immobilières</t>
  </si>
  <si>
    <t>TRI</t>
  </si>
  <si>
    <t>OP</t>
  </si>
  <si>
    <t>N</t>
  </si>
  <si>
    <t>DA03</t>
  </si>
  <si>
    <t>T</t>
  </si>
  <si>
    <t>TEST</t>
  </si>
  <si>
    <t>Produits sur dépôts et instruments financiers non immobiliers</t>
  </si>
  <si>
    <t>Signe sur produits sur dépôts et inst financiers non immobiliers</t>
  </si>
  <si>
    <t>Autres produits financiers</t>
  </si>
  <si>
    <t>Signe sur autres produits financiers</t>
  </si>
  <si>
    <t>Total produit sur opérations financières</t>
  </si>
  <si>
    <t>Signe sur  total produits opérations financières</t>
  </si>
  <si>
    <t>Charges sur dépôts et instruments financiers non immobiliers</t>
  </si>
  <si>
    <t>Signe sur charges sur dépôts et inst financiers non immobiliers</t>
  </si>
  <si>
    <t>Autres charges financiers</t>
  </si>
  <si>
    <t>Signe sur autres charges financières</t>
  </si>
  <si>
    <t>Total charges sur opérations financières</t>
  </si>
  <si>
    <t>Signe sur Total charges sur opérations financières</t>
  </si>
  <si>
    <t>Résultat sur opérations financières</t>
  </si>
  <si>
    <t>Signe sur résultat sur opérations financières</t>
  </si>
  <si>
    <t xml:space="preserve">N°     Enregistrement </t>
  </si>
  <si>
    <t>Autres produits</t>
  </si>
  <si>
    <t>Frais de gestion et fonctionnement</t>
  </si>
  <si>
    <t>Autres charges</t>
  </si>
  <si>
    <t xml:space="preserve">Résultat net </t>
  </si>
  <si>
    <t>Signe Résultat net</t>
  </si>
  <si>
    <t>Plus-values réalisées nettes de frais sur actifs à caractère immobilier</t>
  </si>
  <si>
    <t>Plus-values réalisées nettes de frais sur dépôts et instruments financiers non immobiliers</t>
  </si>
  <si>
    <t>Total produits sur cessions d'actifs</t>
  </si>
  <si>
    <t>Moins-values réalisées nettes de frais sur actifs à caractère immobilier</t>
  </si>
  <si>
    <t>Moins-values réalisées nettes de frais sur dépôts et instruments financiers non immobiliers</t>
  </si>
  <si>
    <t>Total charges sur cessions d'actifs</t>
  </si>
  <si>
    <t>Résultat sur cessions d'actifs</t>
  </si>
  <si>
    <t>Signe sur résultat sur cessions d'actifs</t>
  </si>
  <si>
    <t>Résultat de l'exercice avant comptes de régularisation</t>
  </si>
  <si>
    <t>Signe sur résultat de l'exercice avant comptes de régularisation</t>
  </si>
  <si>
    <t>Comptes de régularisation</t>
  </si>
  <si>
    <t>Signe comptes de régularisation</t>
  </si>
  <si>
    <t>Résultat de l'exercice</t>
  </si>
  <si>
    <t>Signe Résultat de l'exercice</t>
  </si>
  <si>
    <t>Actif net en début d'exercice</t>
  </si>
  <si>
    <t>Souscriptions (y compris les commissions de souscriptions, droits et taxes acquis à l'OPCI)</t>
  </si>
  <si>
    <t>Rachats (sous déduction des commissions de rachat acquises à l'OPCI)</t>
  </si>
  <si>
    <t>Frais liés à l'acquisition (mode de frais inclus)</t>
  </si>
  <si>
    <t>Différence de change</t>
  </si>
  <si>
    <t>Sens de différence de change</t>
  </si>
  <si>
    <t>Distribution de l'exercice précédent</t>
  </si>
  <si>
    <t>Resultat net de l'exercice avant compte de régularisation</t>
  </si>
  <si>
    <t>Signe Résultat net de l'exercice avant compte de régulation</t>
  </si>
  <si>
    <t>Acomptes versés au cours de l'exercice sur résultat net</t>
  </si>
  <si>
    <t>Acomptes versés au cours de l'exercice sur cession d'actifs</t>
  </si>
  <si>
    <t>Autres éléments</t>
  </si>
  <si>
    <t>Sens des Autres éléments</t>
  </si>
  <si>
    <t>Actif net en fin d'exercice</t>
  </si>
  <si>
    <t>+</t>
  </si>
  <si>
    <t>-</t>
  </si>
  <si>
    <t>0010</t>
  </si>
  <si>
    <t>0020</t>
  </si>
  <si>
    <t>en-tête</t>
  </si>
  <si>
    <t>enregistrement remettant</t>
  </si>
  <si>
    <t>enregistrement déclarant</t>
  </si>
  <si>
    <t>enregistrement 5010</t>
  </si>
  <si>
    <t>enregistrement 5020</t>
  </si>
  <si>
    <t>enregistrement 5040</t>
  </si>
  <si>
    <t>enregistrement 5030</t>
  </si>
  <si>
    <t>enregistrement 5050</t>
  </si>
  <si>
    <t>enregistrement 5060</t>
  </si>
  <si>
    <t xml:space="preserve">00100000001350484523TESTT201606011130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</si>
  <si>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FR1000814509</t>
  </si>
  <si>
    <t xml:space="preserve">50100000003FR1000814509000001391871959+000000000000000+000000026492167+000001418364126+000000436420707-000000000000000+000000000000000+000000104702698-000000541123405-000000877240721+                                                                                                                     </t>
  </si>
  <si>
    <t xml:space="preserve">00200000002FR1000814509OPTRIN20151231201512DA03000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</si>
  <si>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50200000004FR1000814509000000000000000+000000010938784+000000010938784+000000000000000+000000108403934-000000108403934-000000097465150-                                                                                                                                                                     </t>
  </si>
  <si>
    <t xml:space="preserve">50300000005FR1000814509000000000000000000000080413405000000000040636000000699321530+000000000000000000000000253511000000000253511000000000000000000000000000000000000000000000000000000253511+000000699575041+000000000000000+000000699575041+                                                              </t>
  </si>
  <si>
    <t xml:space="preserve">50400000006FR1000814509000010171286840000000000000000000000000000000000000000000000000000000000000+                                                                                                                                                                                                         </t>
  </si>
  <si>
    <t xml:space="preserve">50500000007FR1000814509000000396272170+000000235209839+000000145519577-000000247708722-                                                                                                                                                                                                                     </t>
  </si>
  <si>
    <t xml:space="preserve">50600000008FR1000814509000000560440764000000699575041+000000000000000000000000000000000000000000000+000010573672593                                                                                                                                                                                         </t>
  </si>
  <si>
    <r>
      <t xml:space="preserve">Code ISIN </t>
    </r>
    <r>
      <rPr>
        <b/>
        <sz val="8"/>
        <rFont val="Arial"/>
        <family val="2"/>
      </rPr>
      <t xml:space="preserve"> (Part Principale)</t>
    </r>
  </si>
  <si>
    <r>
      <t xml:space="preserve">Différence d'estimation exercice </t>
    </r>
    <r>
      <rPr>
        <b/>
        <sz val="8"/>
        <rFont val="Calibri"/>
        <family val="2"/>
        <scheme val="minor"/>
      </rPr>
      <t>N</t>
    </r>
    <r>
      <rPr>
        <sz val="8"/>
        <rFont val="Arial"/>
        <family val="2"/>
      </rPr>
      <t xml:space="preserve"> des actifs à caractère immobilier</t>
    </r>
  </si>
  <si>
    <r>
      <t xml:space="preserve">Sens Diff d'estimation exercice </t>
    </r>
    <r>
      <rPr>
        <b/>
        <i/>
        <sz val="8"/>
        <rFont val="Calibri"/>
        <family val="2"/>
        <scheme val="minor"/>
      </rPr>
      <t>N</t>
    </r>
    <r>
      <rPr>
        <i/>
        <sz val="8"/>
        <rFont val="Calibri"/>
        <family val="2"/>
        <scheme val="minor"/>
      </rPr>
      <t xml:space="preserve"> des actifs à caractère immobilier</t>
    </r>
  </si>
  <si>
    <r>
      <t xml:space="preserve">Différence d'estimation exercice </t>
    </r>
    <r>
      <rPr>
        <b/>
        <sz val="8"/>
        <rFont val="Calibri"/>
        <family val="2"/>
        <scheme val="minor"/>
      </rPr>
      <t>N-1</t>
    </r>
    <r>
      <rPr>
        <sz val="8"/>
        <rFont val="Arial"/>
        <family val="2"/>
      </rPr>
      <t xml:space="preserve"> des actifs à caractère immobilier</t>
    </r>
  </si>
  <si>
    <r>
      <t xml:space="preserve">Sens Diff d'estimation exercice </t>
    </r>
    <r>
      <rPr>
        <b/>
        <i/>
        <sz val="8"/>
        <rFont val="Calibri"/>
        <family val="2"/>
        <scheme val="minor"/>
      </rPr>
      <t>N-1</t>
    </r>
    <r>
      <rPr>
        <i/>
        <sz val="8"/>
        <rFont val="Calibri"/>
        <family val="2"/>
        <scheme val="minor"/>
      </rPr>
      <t xml:space="preserve"> des actifs à caractère immobilier</t>
    </r>
  </si>
  <si>
    <r>
      <t xml:space="preserve">Différence d'estimation exercice </t>
    </r>
    <r>
      <rPr>
        <b/>
        <sz val="8"/>
        <rFont val="Calibri"/>
        <family val="2"/>
        <scheme val="minor"/>
      </rPr>
      <t>N</t>
    </r>
    <r>
      <rPr>
        <sz val="8"/>
        <rFont val="Arial"/>
        <family val="2"/>
      </rPr>
      <t xml:space="preserve"> des dépôts et instruments financiers non immobiliers</t>
    </r>
  </si>
  <si>
    <r>
      <t xml:space="preserve">Sens Diff d'estimation exercice </t>
    </r>
    <r>
      <rPr>
        <b/>
        <i/>
        <sz val="8"/>
        <rFont val="Calibri"/>
        <family val="2"/>
        <scheme val="minor"/>
      </rPr>
      <t>N</t>
    </r>
    <r>
      <rPr>
        <i/>
        <sz val="8"/>
        <rFont val="Calibri"/>
        <family val="2"/>
        <scheme val="minor"/>
      </rPr>
      <t xml:space="preserve"> des dépôts et instruments financiers non immobiliers</t>
    </r>
  </si>
  <si>
    <r>
      <t xml:space="preserve">Différence d'estimation exercice </t>
    </r>
    <r>
      <rPr>
        <b/>
        <sz val="8"/>
        <rFont val="Calibri"/>
        <family val="2"/>
        <scheme val="minor"/>
      </rPr>
      <t>N-1</t>
    </r>
    <r>
      <rPr>
        <sz val="8"/>
        <rFont val="Arial"/>
        <family val="2"/>
      </rPr>
      <t xml:space="preserve"> des dépôts et instruments financiers non immobiliers</t>
    </r>
  </si>
  <si>
    <r>
      <t xml:space="preserve">Sens Diff d'estimation exercice </t>
    </r>
    <r>
      <rPr>
        <b/>
        <i/>
        <sz val="8"/>
        <rFont val="Calibri"/>
        <family val="2"/>
        <scheme val="minor"/>
      </rPr>
      <t>N-1</t>
    </r>
    <r>
      <rPr>
        <i/>
        <sz val="8"/>
        <rFont val="Calibri"/>
        <family val="2"/>
        <scheme val="minor"/>
      </rPr>
      <t xml:space="preserve"> des dépôts et instruments financiers non immobiliers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</si>
</sst>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1"/>
      <color rgb="FF0070C0"/>
      <name val="Calibri"/>
      <family val="2"/>
      <scheme val="minor"/>
    </font>
    <font>
      <i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Calibri"/>
      <family val="2"/>
      <scheme val="minor"/>
    </font>
    <font>
      <b/>
      <i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4" applyFont="1" applyFill="1" applyBorder="1" applyAlignment="1" applyProtection="1">
      <alignment vertical="center" wrapText="1"/>
    </xf>
    <xf numFmtId="0" fontId="0" fillId="0" borderId="0" xfId="0"/>
    <xf numFmtId="0" fontId="5" fillId="0" borderId="1" xfId="3" applyFont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10" fillId="0" borderId="0" xfId="9" applyFont="1" applyBorder="1"/>
    <xf numFmtId="0" fontId="8" fillId="0" borderId="0" xfId="9" applyFont="1" applyBorder="1"/>
    <xf numFmtId="0" fontId="0" fillId="0" borderId="0" xfId="0" applyBorder="1"/>
    <xf numFmtId="0" fontId="8" fillId="0" borderId="0" xfId="5" applyFont="1" applyFill="1" applyBorder="1" applyAlignment="1">
      <alignment vertical="center" wrapText="1"/>
    </xf>
    <xf numFmtId="0" fontId="8" fillId="0" borderId="0" xfId="2" applyFont="1" applyBorder="1" applyAlignment="1">
      <alignment vertical="center"/>
    </xf>
    <xf numFmtId="0" fontId="8" fillId="0" borderId="0" xfId="6" applyFont="1" applyFill="1" applyBorder="1" applyAlignment="1">
      <alignment vertical="center" wrapText="1"/>
    </xf>
    <xf numFmtId="0" fontId="12" fillId="0" borderId="0" xfId="6" applyFont="1" applyFill="1" applyBorder="1" applyAlignment="1">
      <alignment vertical="center" wrapText="1"/>
    </xf>
    <xf numFmtId="0" fontId="8" fillId="0" borderId="0" xfId="9" applyFont="1" applyFill="1" applyBorder="1"/>
    <xf numFmtId="0" fontId="9" fillId="0" borderId="0" xfId="6" applyFont="1" applyFill="1" applyBorder="1" applyAlignment="1">
      <alignment vertical="center" wrapText="1"/>
    </xf>
    <xf numFmtId="0" fontId="8" fillId="0" borderId="0" xfId="9" applyFont="1" applyFill="1" applyBorder="1" applyAlignment="1">
      <alignment wrapText="1"/>
    </xf>
    <xf numFmtId="0" fontId="8" fillId="0" borderId="0" xfId="6" applyFont="1" applyBorder="1" applyAlignment="1">
      <alignment vertical="center" wrapText="1"/>
    </xf>
    <xf numFmtId="0" fontId="8" fillId="0" borderId="0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 wrapText="1"/>
    </xf>
    <xf numFmtId="0" fontId="12" fillId="0" borderId="0" xfId="9" applyFont="1" applyFill="1" applyBorder="1" applyAlignment="1">
      <alignment horizontal="left"/>
    </xf>
    <xf numFmtId="0" fontId="9" fillId="0" borderId="0" xfId="7" applyFont="1" applyBorder="1" applyAlignment="1">
      <alignment vertical="center" wrapText="1"/>
    </xf>
    <xf numFmtId="0" fontId="8" fillId="0" borderId="0" xfId="7" applyFont="1" applyBorder="1" applyAlignment="1">
      <alignment vertical="center" wrapText="1"/>
    </xf>
    <xf numFmtId="0" fontId="8" fillId="0" borderId="0" xfId="5" applyFont="1" applyFill="1" applyBorder="1" applyAlignment="1">
      <alignment vertical="center" wrapText="1"/>
    </xf>
    <xf numFmtId="0" fontId="0" fillId="0" borderId="0" xfId="0"/>
    <xf numFmtId="0" fontId="13" fillId="0" borderId="0" xfId="0" applyFont="1"/>
    <xf numFmtId="1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quotePrefix="1" applyFont="1"/>
    <xf numFmtId="1" fontId="14" fillId="0" borderId="0" xfId="0" applyNumberFormat="1" applyFont="1"/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7" fillId="0" borderId="3" xfId="9" applyFont="1" applyFill="1" applyBorder="1" applyAlignment="1">
      <alignment horizontal="center" vertical="center" wrapText="1"/>
    </xf>
    <xf numFmtId="0" fontId="16" fillId="0" borderId="2" xfId="9" applyFont="1" applyBorder="1" applyAlignment="1">
      <alignment horizontal="center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8" fillId="0" borderId="0" xfId="0" applyFont="1"/>
    <xf numFmtId="0" fontId="6" fillId="0" borderId="1" xfId="9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wrapText="1"/>
    </xf>
    <xf numFmtId="0" fontId="15" fillId="0" borderId="1" xfId="6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wrapText="1"/>
    </xf>
    <xf numFmtId="0" fontId="6" fillId="0" borderId="2" xfId="9" applyFont="1" applyBorder="1" applyAlignment="1">
      <alignment horizontal="center" vertical="center" wrapText="1"/>
    </xf>
    <xf numFmtId="0" fontId="6" fillId="0" borderId="2" xfId="11" applyFont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6" fillId="0" borderId="1" xfId="1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1" fontId="18" fillId="0" borderId="0" xfId="0" applyNumberFormat="1" applyFont="1"/>
  </cellXfs>
  <cellStyles count="12">
    <cellStyle name="Lien hypertexte" xfId="4" builtinId="8"/>
    <cellStyle name="Milliers 2" xfId="8"/>
    <cellStyle name="Normal" xfId="0" builtinId="0"/>
    <cellStyle name="Normal 2" xfId="1"/>
    <cellStyle name="Normal 2 2" xfId="11"/>
    <cellStyle name="Normal 3" xfId="9"/>
    <cellStyle name="Normal_CRes(1) + CRes (2)" xfId="5"/>
    <cellStyle name="Normal_CRes(3) + CRes(4)" xfId="6"/>
    <cellStyle name="Normal_D(1) + D(2)" xfId="3"/>
    <cellStyle name="Normal_E+F D" xfId="2"/>
    <cellStyle name="Normal_EVact(1) + EVact(2)" xfId="7"/>
    <cellStyle name="Normal_EVact(3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baseColWidth="10" defaultRowHeight="15" x14ac:dyDescent="0.25"/>
  <cols>
    <col min="1" max="1" width="28" style="26" customWidth="1"/>
    <col min="2" max="2" width="14.5703125" customWidth="1"/>
  </cols>
  <sheetData>
    <row r="1" spans="1:3" x14ac:dyDescent="0.25">
      <c r="A1" s="29" t="s">
        <v>94</v>
      </c>
    </row>
    <row r="2" spans="1:3" x14ac:dyDescent="0.25">
      <c r="A2" s="27" t="s">
        <v>95</v>
      </c>
      <c r="B2" s="27">
        <f>LEN(C2)</f>
        <v>300</v>
      </c>
      <c r="C2" s="27" t="s">
        <v>103</v>
      </c>
    </row>
    <row r="3" spans="1:3" x14ac:dyDescent="0.25">
      <c r="A3" s="27" t="s">
        <v>96</v>
      </c>
      <c r="B3" s="27">
        <f t="shared" ref="B3:B9" si="0">LEN(C3)</f>
        <v>300</v>
      </c>
      <c r="C3" s="27" t="s">
        <v>106</v>
      </c>
    </row>
    <row r="4" spans="1:3" x14ac:dyDescent="0.25">
      <c r="A4" s="27" t="s">
        <v>97</v>
      </c>
      <c r="B4" s="27">
        <f t="shared" si="0"/>
        <v>300</v>
      </c>
      <c r="C4" s="27" t="s">
        <v>105</v>
      </c>
    </row>
    <row r="5" spans="1:3" x14ac:dyDescent="0.25">
      <c r="A5" s="27" t="s">
        <v>98</v>
      </c>
      <c r="B5" s="27">
        <f t="shared" si="0"/>
        <v>300</v>
      </c>
      <c r="C5" s="27" t="s">
        <v>107</v>
      </c>
    </row>
    <row r="6" spans="1:3" x14ac:dyDescent="0.25">
      <c r="A6" s="27" t="s">
        <v>100</v>
      </c>
      <c r="B6" s="27">
        <f t="shared" si="0"/>
        <v>300</v>
      </c>
      <c r="C6" s="27" t="s">
        <v>108</v>
      </c>
    </row>
    <row r="7" spans="1:3" x14ac:dyDescent="0.25">
      <c r="A7" s="27" t="s">
        <v>99</v>
      </c>
      <c r="B7" s="27">
        <f t="shared" si="0"/>
        <v>300</v>
      </c>
      <c r="C7" s="27" t="s">
        <v>109</v>
      </c>
    </row>
    <row r="8" spans="1:3" x14ac:dyDescent="0.25">
      <c r="A8" s="27" t="s">
        <v>101</v>
      </c>
      <c r="B8" s="27">
        <f t="shared" si="0"/>
        <v>300</v>
      </c>
      <c r="C8" s="27" t="s">
        <v>110</v>
      </c>
    </row>
    <row r="9" spans="1:3" x14ac:dyDescent="0.25">
      <c r="A9" s="27" t="s">
        <v>102</v>
      </c>
      <c r="B9" s="27">
        <f t="shared" si="0"/>
        <v>300</v>
      </c>
      <c r="C9" s="27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2"/>
    </sheetView>
  </sheetViews>
  <sheetFormatPr baseColWidth="10" defaultRowHeight="15" x14ac:dyDescent="0.25"/>
  <cols>
    <col min="1" max="1" width="14.140625" customWidth="1"/>
    <col min="2" max="2" width="13.140625" customWidth="1"/>
    <col min="9" max="9" width="40.7109375" customWidth="1"/>
  </cols>
  <sheetData>
    <row r="1" spans="1:10" ht="33.75" x14ac:dyDescent="0.25">
      <c r="A1" s="4" t="s">
        <v>0</v>
      </c>
      <c r="B1" s="4" t="s">
        <v>1</v>
      </c>
      <c r="C1" s="4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0"/>
      <c r="J1" s="30"/>
    </row>
    <row r="2" spans="1:10" x14ac:dyDescent="0.25">
      <c r="A2" s="31" t="s">
        <v>92</v>
      </c>
      <c r="B2" s="30">
        <v>1</v>
      </c>
      <c r="C2" s="30">
        <v>350484523</v>
      </c>
      <c r="D2" s="30" t="s">
        <v>41</v>
      </c>
      <c r="E2" s="30" t="s">
        <v>40</v>
      </c>
      <c r="F2" s="30">
        <v>20160601</v>
      </c>
      <c r="G2" s="30">
        <v>1130</v>
      </c>
      <c r="H2" s="30" t="str">
        <f>REPT(" ",263)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I2" s="30" t="str">
        <f>CONCATENATE(A2,REPT("0",7-LEN(B2)),B2,C2,D2,E2,F2,G2,H2)</f>
        <v xml:space="preserve">00100000001350484523TESTT201606011130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J2" s="30">
        <f>LEN(I2)</f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K1"/>
    </sheetView>
  </sheetViews>
  <sheetFormatPr baseColWidth="10" defaultRowHeight="15" x14ac:dyDescent="0.25"/>
  <cols>
    <col min="1" max="1" width="15.85546875" customWidth="1"/>
    <col min="2" max="2" width="17.140625" customWidth="1"/>
    <col min="3" max="3" width="16" customWidth="1"/>
    <col min="12" max="12" width="55.140625" customWidth="1"/>
  </cols>
  <sheetData>
    <row r="1" spans="1:13" ht="45" x14ac:dyDescent="0.25">
      <c r="A1" s="33" t="s">
        <v>0</v>
      </c>
      <c r="B1" s="33" t="s">
        <v>1</v>
      </c>
      <c r="C1" s="34" t="s">
        <v>8</v>
      </c>
      <c r="D1" s="35" t="s">
        <v>9</v>
      </c>
      <c r="E1" s="33" t="s">
        <v>10</v>
      </c>
      <c r="F1" s="33" t="s">
        <v>11</v>
      </c>
      <c r="G1" s="33" t="s">
        <v>12</v>
      </c>
      <c r="H1" s="33" t="s">
        <v>13</v>
      </c>
      <c r="I1" s="33" t="s">
        <v>14</v>
      </c>
      <c r="J1" s="33" t="s">
        <v>15</v>
      </c>
      <c r="K1" s="1" t="s">
        <v>7</v>
      </c>
      <c r="L1" s="30"/>
      <c r="M1" s="30"/>
    </row>
    <row r="2" spans="1:13" x14ac:dyDescent="0.25">
      <c r="A2" s="31" t="s">
        <v>93</v>
      </c>
      <c r="B2" s="30">
        <v>2</v>
      </c>
      <c r="C2" s="30" t="s">
        <v>104</v>
      </c>
      <c r="D2" s="30" t="s">
        <v>37</v>
      </c>
      <c r="E2" s="30" t="s">
        <v>36</v>
      </c>
      <c r="F2" s="30" t="s">
        <v>38</v>
      </c>
      <c r="G2" s="30">
        <v>20151231</v>
      </c>
      <c r="H2" s="30">
        <v>201512</v>
      </c>
      <c r="I2" s="30" t="s">
        <v>39</v>
      </c>
      <c r="J2" s="30"/>
      <c r="K2" s="30" t="str">
        <f>REPT(" ",250)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</v>
      </c>
      <c r="L2" s="30" t="str">
        <f>CONCATENATE(A2,REPT("0",7-LEN(B2)),B2,C2,D2,E2,F2,G2,H2,I2,REPT("0",3-LEN(J2)),J2,K2)</f>
        <v xml:space="preserve">00200000002FR1000814509OPTRIN20151231201512DA03000                                                                                                                                                                                                                                                          </v>
      </c>
      <c r="M2" s="30">
        <f>LEN(L2)</f>
        <v>300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opLeftCell="G1" workbookViewId="0">
      <selection activeCell="D1" sqref="D1"/>
    </sheetView>
  </sheetViews>
  <sheetFormatPr baseColWidth="10" defaultRowHeight="15" x14ac:dyDescent="0.25"/>
  <cols>
    <col min="1" max="1" width="16.7109375" customWidth="1"/>
    <col min="2" max="2" width="16.5703125" customWidth="1"/>
    <col min="3" max="3" width="24.85546875" customWidth="1"/>
    <col min="10" max="10" width="16.28515625" customWidth="1"/>
    <col min="11" max="11" width="15" customWidth="1"/>
    <col min="13" max="13" width="15" customWidth="1"/>
    <col min="20" max="20" width="14.5703125" customWidth="1"/>
    <col min="21" max="21" width="15.42578125" customWidth="1"/>
    <col min="22" max="22" width="13.140625" customWidth="1"/>
    <col min="23" max="23" width="13.42578125" customWidth="1"/>
    <col min="25" max="25" width="49.85546875" customWidth="1"/>
  </cols>
  <sheetData>
    <row r="1" spans="1:26" ht="67.5" x14ac:dyDescent="0.25">
      <c r="A1" s="36" t="s">
        <v>0</v>
      </c>
      <c r="B1" s="36" t="s">
        <v>1</v>
      </c>
      <c r="C1" s="44" t="s">
        <v>112</v>
      </c>
      <c r="D1" s="38" t="s">
        <v>16</v>
      </c>
      <c r="E1" s="39" t="s">
        <v>17</v>
      </c>
      <c r="F1" s="38" t="s">
        <v>18</v>
      </c>
      <c r="G1" s="39" t="s">
        <v>19</v>
      </c>
      <c r="H1" s="38" t="s">
        <v>20</v>
      </c>
      <c r="I1" s="39" t="s">
        <v>21</v>
      </c>
      <c r="J1" s="40" t="s">
        <v>22</v>
      </c>
      <c r="K1" s="41" t="s">
        <v>23</v>
      </c>
      <c r="L1" s="38" t="s">
        <v>24</v>
      </c>
      <c r="M1" s="39" t="s">
        <v>25</v>
      </c>
      <c r="N1" s="38" t="s">
        <v>26</v>
      </c>
      <c r="O1" s="39" t="s">
        <v>27</v>
      </c>
      <c r="P1" s="38" t="s">
        <v>28</v>
      </c>
      <c r="Q1" s="39" t="s">
        <v>29</v>
      </c>
      <c r="R1" s="38" t="s">
        <v>30</v>
      </c>
      <c r="S1" s="42" t="s">
        <v>31</v>
      </c>
      <c r="T1" s="40" t="s">
        <v>32</v>
      </c>
      <c r="U1" s="43" t="s">
        <v>33</v>
      </c>
      <c r="V1" s="40" t="s">
        <v>34</v>
      </c>
      <c r="W1" s="43" t="s">
        <v>35</v>
      </c>
      <c r="X1" s="44" t="s">
        <v>7</v>
      </c>
      <c r="Y1" s="45"/>
      <c r="Z1" s="45"/>
    </row>
    <row r="2" spans="1:26" x14ac:dyDescent="0.25">
      <c r="A2" s="45">
        <v>5010</v>
      </c>
      <c r="B2" s="45">
        <v>3</v>
      </c>
      <c r="C2" s="45" t="s">
        <v>104</v>
      </c>
      <c r="D2" s="45">
        <v>1391871959</v>
      </c>
      <c r="E2" s="45" t="s">
        <v>90</v>
      </c>
      <c r="F2" s="45">
        <v>0</v>
      </c>
      <c r="G2" s="45" t="s">
        <v>90</v>
      </c>
      <c r="H2" s="45">
        <v>26492167</v>
      </c>
      <c r="I2" s="45" t="s">
        <v>90</v>
      </c>
      <c r="J2" s="45">
        <v>1418364126</v>
      </c>
      <c r="K2" s="45" t="s">
        <v>90</v>
      </c>
      <c r="L2" s="45">
        <v>436420707</v>
      </c>
      <c r="M2" s="45" t="s">
        <v>91</v>
      </c>
      <c r="N2" s="45">
        <v>0</v>
      </c>
      <c r="O2" s="45" t="s">
        <v>90</v>
      </c>
      <c r="P2" s="45">
        <v>0</v>
      </c>
      <c r="Q2" s="45" t="s">
        <v>90</v>
      </c>
      <c r="R2" s="45">
        <v>104702698</v>
      </c>
      <c r="S2" s="45" t="s">
        <v>91</v>
      </c>
      <c r="T2" s="45">
        <v>541123405</v>
      </c>
      <c r="U2" s="45" t="s">
        <v>91</v>
      </c>
      <c r="V2" s="45">
        <v>877240721</v>
      </c>
      <c r="W2" s="45" t="s">
        <v>90</v>
      </c>
      <c r="X2" s="45" t="str">
        <f>REPT(" ",117)</f>
        <v xml:space="preserve">                                                                                                                     </v>
      </c>
      <c r="Y2" s="45" t="str">
        <f>CONCATENATE(A2,REPT("0",7-LEN(B2)),B2,C2,REPT("0",15-LEN(D2)),D2,E2,REPT("0",15-LEN(F2)),F2,G2,REPT("0",15-LEN(H2)),H2,I2,REPT("0",15-LEN(J2)),J2,K2,REPT("0",15-LEN(L2)),L2,M2,REPT("0",15-LEN(N2)),N2,O2,REPT("0",15-LEN(P2)),P2,Q2,REPT("0",15-LEN(R2)),R2,S2,REPT("0",15-LEN(T2)),T2,U2,REPT("0",15-LEN(V2)),V2,W2,X2)</f>
        <v xml:space="preserve">50100000003FR1000814509000001391871959+000000000000000+000000026492167+000001418364126+000000436420707-000000000000000+000000000000000+000000104702698-000000541123405-000000877240721+                                                                                                                     </v>
      </c>
      <c r="Z2" s="45">
        <f>LEN(Y2)</f>
        <v>300</v>
      </c>
    </row>
    <row r="7" spans="1:26" x14ac:dyDescent="0.25">
      <c r="A7" s="25"/>
    </row>
    <row r="8" spans="1:26" x14ac:dyDescent="0.25">
      <c r="A8" s="25"/>
    </row>
    <row r="9" spans="1:26" x14ac:dyDescent="0.25">
      <c r="A9" s="5"/>
    </row>
    <row r="10" spans="1:26" x14ac:dyDescent="0.25">
      <c r="A10" s="16"/>
    </row>
    <row r="11" spans="1:26" x14ac:dyDescent="0.25">
      <c r="A11" s="9"/>
    </row>
    <row r="12" spans="1:26" x14ac:dyDescent="0.25">
      <c r="A12" s="16"/>
      <c r="C12" s="3"/>
    </row>
    <row r="13" spans="1:26" x14ac:dyDescent="0.25">
      <c r="A13" s="9"/>
    </row>
    <row r="14" spans="1:26" x14ac:dyDescent="0.25">
      <c r="A14" s="16"/>
    </row>
    <row r="15" spans="1:26" x14ac:dyDescent="0.25">
      <c r="A15" s="9"/>
    </row>
    <row r="16" spans="1:26" x14ac:dyDescent="0.25">
      <c r="A16" s="8"/>
    </row>
    <row r="17" spans="1:1" x14ac:dyDescent="0.25">
      <c r="A17" s="22"/>
    </row>
    <row r="18" spans="1:1" x14ac:dyDescent="0.25">
      <c r="A18" s="16"/>
    </row>
    <row r="19" spans="1:1" x14ac:dyDescent="0.25">
      <c r="A19" s="9"/>
    </row>
    <row r="20" spans="1:1" x14ac:dyDescent="0.25">
      <c r="A20" s="16"/>
    </row>
    <row r="21" spans="1:1" x14ac:dyDescent="0.25">
      <c r="A21" s="9"/>
    </row>
    <row r="22" spans="1:1" x14ac:dyDescent="0.25">
      <c r="A22" s="16"/>
    </row>
    <row r="23" spans="1:1" x14ac:dyDescent="0.25">
      <c r="A23" s="9"/>
    </row>
    <row r="24" spans="1:1" x14ac:dyDescent="0.25">
      <c r="A24" s="16"/>
    </row>
    <row r="25" spans="1:1" x14ac:dyDescent="0.25">
      <c r="A25" s="9"/>
    </row>
    <row r="26" spans="1:1" x14ac:dyDescent="0.25">
      <c r="A26" s="8"/>
    </row>
    <row r="27" spans="1:1" x14ac:dyDescent="0.25">
      <c r="A27" s="7"/>
    </row>
    <row r="28" spans="1:1" x14ac:dyDescent="0.25">
      <c r="A28" s="8"/>
    </row>
    <row r="29" spans="1:1" x14ac:dyDescent="0.25">
      <c r="A29" s="7"/>
    </row>
    <row r="30" spans="1:1" x14ac:dyDescent="0.25">
      <c r="A30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sqref="A1:R1"/>
    </sheetView>
  </sheetViews>
  <sheetFormatPr baseColWidth="10" defaultRowHeight="15" x14ac:dyDescent="0.25"/>
  <cols>
    <col min="1" max="1" width="13.42578125" customWidth="1"/>
    <col min="2" max="2" width="16.42578125" customWidth="1"/>
    <col min="3" max="3" width="16.7109375" customWidth="1"/>
    <col min="19" max="19" width="55.85546875" customWidth="1"/>
  </cols>
  <sheetData>
    <row r="1" spans="1:20" ht="56.25" x14ac:dyDescent="0.25">
      <c r="A1" s="36" t="s">
        <v>0</v>
      </c>
      <c r="B1" s="37" t="s">
        <v>1</v>
      </c>
      <c r="C1" s="44" t="s">
        <v>112</v>
      </c>
      <c r="D1" s="46" t="s">
        <v>42</v>
      </c>
      <c r="E1" s="39" t="s">
        <v>43</v>
      </c>
      <c r="F1" s="46" t="s">
        <v>44</v>
      </c>
      <c r="G1" s="39" t="s">
        <v>45</v>
      </c>
      <c r="H1" s="40" t="s">
        <v>46</v>
      </c>
      <c r="I1" s="43" t="s">
        <v>47</v>
      </c>
      <c r="J1" s="46" t="s">
        <v>48</v>
      </c>
      <c r="K1" s="39" t="s">
        <v>49</v>
      </c>
      <c r="L1" s="46" t="s">
        <v>50</v>
      </c>
      <c r="M1" s="39" t="s">
        <v>51</v>
      </c>
      <c r="N1" s="40" t="s">
        <v>52</v>
      </c>
      <c r="O1" s="43" t="s">
        <v>53</v>
      </c>
      <c r="P1" s="40" t="s">
        <v>54</v>
      </c>
      <c r="Q1" s="43" t="s">
        <v>55</v>
      </c>
      <c r="R1" s="44" t="s">
        <v>7</v>
      </c>
      <c r="S1" s="30"/>
      <c r="T1" s="30"/>
    </row>
    <row r="2" spans="1:20" x14ac:dyDescent="0.25">
      <c r="A2" s="30">
        <v>5020</v>
      </c>
      <c r="B2" s="30">
        <v>4</v>
      </c>
      <c r="C2" s="30" t="s">
        <v>104</v>
      </c>
      <c r="D2" s="30">
        <v>0</v>
      </c>
      <c r="E2" s="30" t="s">
        <v>90</v>
      </c>
      <c r="F2" s="30">
        <v>10938784</v>
      </c>
      <c r="G2" s="30" t="s">
        <v>90</v>
      </c>
      <c r="H2" s="30">
        <v>10938784</v>
      </c>
      <c r="I2" s="30" t="s">
        <v>90</v>
      </c>
      <c r="J2" s="30">
        <v>0</v>
      </c>
      <c r="K2" s="30" t="s">
        <v>90</v>
      </c>
      <c r="L2" s="30">
        <v>108403934</v>
      </c>
      <c r="M2" s="30" t="s">
        <v>91</v>
      </c>
      <c r="N2" s="30">
        <v>108403934</v>
      </c>
      <c r="O2" s="30" t="s">
        <v>91</v>
      </c>
      <c r="P2" s="30">
        <v>97465150</v>
      </c>
      <c r="Q2" s="30" t="s">
        <v>91</v>
      </c>
      <c r="R2" s="30" t="str">
        <f>REPT(" ",165)</f>
        <v xml:space="preserve">                                                                                                                                                                     </v>
      </c>
      <c r="S2" s="30" t="str">
        <f>CONCATENATE(A2,REPT("0",7-LEN(B2)),B2,C2,REPT("0",15-LEN(D2)),D2,E2,REPT("0",15-LEN(F2)),F2,G2,REPT("0",15-LEN(H2)),H2,I2,REPT("0",15-LEN(J2)),J2,K2,REPT("0",15-LEN(L2)),L2,M2,REPT("0",15-LEN(N2)),N2,O2,REPT("0",15-LEN(P2)),P2,Q2,R2)</f>
        <v xml:space="preserve">50200000004FR1000814509000000000000000+000000010938784+000000010938784+000000000000000+000000108403934-000000108403934-000000097465150-                                                                                                                                                                     </v>
      </c>
      <c r="T2" s="30">
        <f>LEN(S2)</f>
        <v>300</v>
      </c>
    </row>
    <row r="16" spans="1:20" x14ac:dyDescent="0.25">
      <c r="B16" s="11"/>
      <c r="C16" s="12"/>
    </row>
    <row r="17" spans="2:3" x14ac:dyDescent="0.25">
      <c r="B17" s="11"/>
      <c r="C17" s="12"/>
    </row>
    <row r="18" spans="2:3" x14ac:dyDescent="0.25">
      <c r="B18" s="11"/>
      <c r="C18" s="5"/>
    </row>
    <row r="19" spans="2:3" x14ac:dyDescent="0.25">
      <c r="B19" s="11"/>
      <c r="C19" s="10"/>
    </row>
    <row r="20" spans="2:3" x14ac:dyDescent="0.25">
      <c r="B20" s="11"/>
      <c r="C20" s="9"/>
    </row>
    <row r="21" spans="2:3" x14ac:dyDescent="0.25">
      <c r="B21" s="11"/>
      <c r="C21" s="10"/>
    </row>
    <row r="22" spans="2:3" x14ac:dyDescent="0.25">
      <c r="B22" s="11"/>
      <c r="C22" s="9"/>
    </row>
    <row r="23" spans="2:3" x14ac:dyDescent="0.25">
      <c r="B23" s="11"/>
      <c r="C23" s="8"/>
    </row>
    <row r="24" spans="2:3" x14ac:dyDescent="0.25">
      <c r="B24" s="11"/>
      <c r="C24" s="7"/>
    </row>
    <row r="25" spans="2:3" x14ac:dyDescent="0.25">
      <c r="B25" s="11"/>
      <c r="C25" s="10"/>
    </row>
    <row r="26" spans="2:3" x14ac:dyDescent="0.25">
      <c r="B26" s="11"/>
      <c r="C26" s="9"/>
    </row>
    <row r="27" spans="2:3" x14ac:dyDescent="0.25">
      <c r="B27" s="11"/>
      <c r="C27" s="10"/>
    </row>
    <row r="28" spans="2:3" x14ac:dyDescent="0.25">
      <c r="B28" s="11"/>
      <c r="C28" s="9"/>
    </row>
    <row r="29" spans="2:3" x14ac:dyDescent="0.25">
      <c r="B29" s="11"/>
      <c r="C29" s="8"/>
    </row>
    <row r="30" spans="2:3" x14ac:dyDescent="0.25">
      <c r="B30" s="11"/>
      <c r="C30" s="7"/>
    </row>
    <row r="31" spans="2:3" x14ac:dyDescent="0.25">
      <c r="B31" s="11"/>
      <c r="C31" s="8"/>
    </row>
    <row r="32" spans="2:3" x14ac:dyDescent="0.25">
      <c r="B32" s="11"/>
      <c r="C32" s="7"/>
    </row>
    <row r="33" spans="2:3" x14ac:dyDescent="0.25">
      <c r="B33" s="11"/>
      <c r="C33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G1" workbookViewId="0">
      <selection sqref="A1:W1"/>
    </sheetView>
  </sheetViews>
  <sheetFormatPr baseColWidth="10" defaultRowHeight="15" x14ac:dyDescent="0.25"/>
  <cols>
    <col min="1" max="1" width="16.140625" customWidth="1"/>
    <col min="2" max="2" width="15.42578125" customWidth="1"/>
    <col min="5" max="5" width="13.85546875" customWidth="1"/>
    <col min="17" max="17" width="13.85546875" customWidth="1"/>
    <col min="18" max="18" width="14.7109375" customWidth="1"/>
    <col min="19" max="19" width="16.85546875" customWidth="1"/>
    <col min="20" max="20" width="16" customWidth="1"/>
    <col min="24" max="24" width="53.42578125" customWidth="1"/>
  </cols>
  <sheetData>
    <row r="1" spans="1:25" ht="79.5" x14ac:dyDescent="0.25">
      <c r="A1" s="47" t="s">
        <v>0</v>
      </c>
      <c r="B1" s="47" t="s">
        <v>56</v>
      </c>
      <c r="C1" s="48" t="s">
        <v>112</v>
      </c>
      <c r="D1" s="49" t="s">
        <v>57</v>
      </c>
      <c r="E1" s="49" t="s">
        <v>58</v>
      </c>
      <c r="F1" s="49" t="s">
        <v>59</v>
      </c>
      <c r="G1" s="50" t="s">
        <v>60</v>
      </c>
      <c r="H1" s="50" t="s">
        <v>61</v>
      </c>
      <c r="I1" s="38" t="s">
        <v>62</v>
      </c>
      <c r="J1" s="51" t="s">
        <v>63</v>
      </c>
      <c r="K1" s="40" t="s">
        <v>64</v>
      </c>
      <c r="L1" s="38" t="s">
        <v>65</v>
      </c>
      <c r="M1" s="51" t="s">
        <v>66</v>
      </c>
      <c r="N1" s="40" t="s">
        <v>67</v>
      </c>
      <c r="O1" s="40" t="s">
        <v>68</v>
      </c>
      <c r="P1" s="43" t="s">
        <v>69</v>
      </c>
      <c r="Q1" s="52" t="s">
        <v>70</v>
      </c>
      <c r="R1" s="43" t="s">
        <v>71</v>
      </c>
      <c r="S1" s="36" t="s">
        <v>72</v>
      </c>
      <c r="T1" s="53" t="s">
        <v>73</v>
      </c>
      <c r="U1" s="52" t="s">
        <v>74</v>
      </c>
      <c r="V1" s="50" t="s">
        <v>75</v>
      </c>
      <c r="W1" s="44" t="s">
        <v>7</v>
      </c>
      <c r="X1" s="30"/>
      <c r="Y1" s="30"/>
    </row>
    <row r="2" spans="1:25" x14ac:dyDescent="0.25">
      <c r="A2" s="30">
        <v>5030</v>
      </c>
      <c r="B2" s="30">
        <v>5</v>
      </c>
      <c r="C2" s="30" t="s">
        <v>104</v>
      </c>
      <c r="D2" s="30">
        <v>0</v>
      </c>
      <c r="E2" s="30">
        <v>80413405</v>
      </c>
      <c r="F2" s="30">
        <v>40636</v>
      </c>
      <c r="G2" s="30">
        <v>699321530</v>
      </c>
      <c r="H2" s="30" t="s">
        <v>90</v>
      </c>
      <c r="I2" s="30">
        <v>0</v>
      </c>
      <c r="J2" s="30">
        <v>253511</v>
      </c>
      <c r="K2" s="30">
        <v>253511</v>
      </c>
      <c r="L2" s="30">
        <v>0</v>
      </c>
      <c r="M2" s="30">
        <v>0</v>
      </c>
      <c r="N2" s="30">
        <v>0</v>
      </c>
      <c r="O2" s="30">
        <v>253511</v>
      </c>
      <c r="P2" s="30" t="s">
        <v>90</v>
      </c>
      <c r="Q2" s="30">
        <v>699575041</v>
      </c>
      <c r="R2" s="30" t="s">
        <v>90</v>
      </c>
      <c r="S2" s="30">
        <v>0</v>
      </c>
      <c r="T2" s="30" t="s">
        <v>90</v>
      </c>
      <c r="U2" s="30">
        <v>699575041</v>
      </c>
      <c r="V2" s="30" t="s">
        <v>90</v>
      </c>
      <c r="W2" s="30" t="str">
        <f>REPT(" ",62)</f>
        <v xml:space="preserve">                                                              </v>
      </c>
      <c r="X2" s="30" t="str">
        <f>CONCATENATE(A2,REPT("0",7-LEN(B2)),B2,C2,REPT("0",15-LEN(D2)),D2,REPT("0",15-LEN(E2)),E2,REPT("0",15-LEN(F2)),F2,REPT("0",15-LEN(G2)),G2,H2,REPT("0",15-LEN(I2)),I2,REPT("0",15-LEN(J2)),J2,REPT("0",15-LEN(K2)),K2,REPT("0",15-LEN(L2)),L2,REPT("0",15-LEN(M2)),M2,REPT("0",15-LEN(N2)),N2,REPT("0",15-LEN(O2)),O2,P2,REPT("0",15-LEN(Q2)),Q2,R2,REPT("0",15-LEN(S2)),S2,T2,REPT("0",15-LEN(U2)),U2,V2,W2)</f>
        <v xml:space="preserve">50300000005FR1000814509000000000000000000000080413405000000000040636000000699321530+000000000000000000000000253511000000000253511000000000000000000000000000000000000000000000000000000253511+000000699575041+000000000000000+000000699575041+                                                              </v>
      </c>
      <c r="Y2" s="30">
        <f>LEN(X2)</f>
        <v>300</v>
      </c>
    </row>
    <row r="3" spans="1:2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6" spans="1:25" x14ac:dyDescent="0.25">
      <c r="A6" s="19"/>
    </row>
    <row r="7" spans="1:25" x14ac:dyDescent="0.25">
      <c r="A7" s="13"/>
    </row>
    <row r="8" spans="1:25" x14ac:dyDescent="0.25">
      <c r="A8" s="14"/>
    </row>
    <row r="9" spans="1:25" x14ac:dyDescent="0.25">
      <c r="A9" s="14"/>
    </row>
    <row r="10" spans="1:25" x14ac:dyDescent="0.25">
      <c r="A10" s="14"/>
    </row>
    <row r="11" spans="1:25" x14ac:dyDescent="0.25">
      <c r="A11" s="15"/>
    </row>
    <row r="12" spans="1:25" x14ac:dyDescent="0.25">
      <c r="A12" s="15"/>
    </row>
    <row r="13" spans="1:25" x14ac:dyDescent="0.25">
      <c r="A13" s="16"/>
    </row>
    <row r="14" spans="1:25" x14ac:dyDescent="0.25">
      <c r="A14" s="18"/>
    </row>
    <row r="15" spans="1:25" x14ac:dyDescent="0.25">
      <c r="A15" s="8"/>
    </row>
    <row r="16" spans="1:25" x14ac:dyDescent="0.25">
      <c r="A16" s="16"/>
    </row>
    <row r="17" spans="1:1" x14ac:dyDescent="0.25">
      <c r="A17" s="18"/>
    </row>
    <row r="18" spans="1:1" x14ac:dyDescent="0.25">
      <c r="A18" s="8"/>
    </row>
    <row r="19" spans="1:1" x14ac:dyDescent="0.25">
      <c r="A19" s="8"/>
    </row>
    <row r="20" spans="1:1" x14ac:dyDescent="0.25">
      <c r="A20" s="7"/>
    </row>
    <row r="21" spans="1:1" x14ac:dyDescent="0.25">
      <c r="A21" s="17"/>
    </row>
    <row r="22" spans="1:1" x14ac:dyDescent="0.25">
      <c r="A22" s="7"/>
    </row>
    <row r="23" spans="1:1" x14ac:dyDescent="0.25">
      <c r="A23" s="20"/>
    </row>
    <row r="24" spans="1:1" x14ac:dyDescent="0.25">
      <c r="A24" s="21"/>
    </row>
    <row r="25" spans="1:1" x14ac:dyDescent="0.25">
      <c r="A25" s="17"/>
    </row>
    <row r="26" spans="1:1" x14ac:dyDescent="0.25">
      <c r="A26" s="15"/>
    </row>
    <row r="27" spans="1:1" x14ac:dyDescent="0.25">
      <c r="A27" s="6"/>
    </row>
    <row r="28" spans="1:1" x14ac:dyDescent="0.25">
      <c r="A28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J1"/>
    </sheetView>
  </sheetViews>
  <sheetFormatPr baseColWidth="10" defaultRowHeight="15" x14ac:dyDescent="0.25"/>
  <cols>
    <col min="1" max="1" width="18.28515625" customWidth="1"/>
    <col min="2" max="2" width="17.5703125" customWidth="1"/>
    <col min="3" max="3" width="26.28515625" customWidth="1"/>
    <col min="4" max="4" width="12" bestFit="1" customWidth="1"/>
    <col min="5" max="5" width="15" customWidth="1"/>
    <col min="6" max="6" width="15.28515625" customWidth="1"/>
    <col min="11" max="11" width="56.42578125" customWidth="1"/>
  </cols>
  <sheetData>
    <row r="1" spans="1:12" ht="68.25" x14ac:dyDescent="0.25">
      <c r="A1" s="54" t="s">
        <v>0</v>
      </c>
      <c r="B1" s="54" t="s">
        <v>56</v>
      </c>
      <c r="C1" s="48" t="s">
        <v>112</v>
      </c>
      <c r="D1" s="55" t="s">
        <v>76</v>
      </c>
      <c r="E1" s="56" t="s">
        <v>77</v>
      </c>
      <c r="F1" s="46" t="s">
        <v>78</v>
      </c>
      <c r="G1" s="46" t="s">
        <v>79</v>
      </c>
      <c r="H1" s="57" t="s">
        <v>80</v>
      </c>
      <c r="I1" s="46" t="s">
        <v>81</v>
      </c>
      <c r="J1" s="44" t="s">
        <v>7</v>
      </c>
      <c r="K1" s="30"/>
      <c r="L1" s="30"/>
    </row>
    <row r="2" spans="1:12" x14ac:dyDescent="0.25">
      <c r="A2" s="30">
        <v>5040</v>
      </c>
      <c r="B2" s="30">
        <v>6</v>
      </c>
      <c r="C2" s="30" t="s">
        <v>104</v>
      </c>
      <c r="D2" s="32">
        <v>10171286840</v>
      </c>
      <c r="E2" s="30">
        <v>0</v>
      </c>
      <c r="F2" s="30">
        <v>0</v>
      </c>
      <c r="G2" s="30">
        <v>0</v>
      </c>
      <c r="H2" s="30">
        <v>0</v>
      </c>
      <c r="I2" s="30" t="s">
        <v>90</v>
      </c>
      <c r="J2" s="30" t="str">
        <f>REPT(" ",201)</f>
        <v xml:space="preserve">                                                                                                                                                                                                         </v>
      </c>
      <c r="K2" s="30" t="str">
        <f>CONCATENATE(A2,REPT("0",7-LEN(B2)),B2,C2,REPT("0",15-LEN(D2)),D2,REPT("0",15-LEN(E2)),E2,REPT("0",15-LEN(F2)),F2,REPT("0",15-LEN(G2)),G2,REPT("0",15-LEN(H2)),H2,I2,J2)</f>
        <v xml:space="preserve">50400000006FR1000814509000010171286840000000000000000000000000000000000000000000000000000000000000+                                                                                                                                                                                                         </v>
      </c>
      <c r="L2" s="30">
        <f>LEN(K2)</f>
        <v>300</v>
      </c>
    </row>
    <row r="6" spans="1:12" x14ac:dyDescent="0.25">
      <c r="A6" s="24"/>
    </row>
    <row r="7" spans="1:12" x14ac:dyDescent="0.25">
      <c r="A7" s="24"/>
    </row>
    <row r="8" spans="1:12" x14ac:dyDescent="0.25">
      <c r="A8" s="13"/>
      <c r="C8" s="28"/>
    </row>
    <row r="9" spans="1:12" x14ac:dyDescent="0.25">
      <c r="A9" s="23"/>
    </row>
    <row r="10" spans="1:12" x14ac:dyDescent="0.25">
      <c r="A10" s="10"/>
    </row>
    <row r="11" spans="1:12" x14ac:dyDescent="0.25">
      <c r="A11" s="10"/>
    </row>
    <row r="12" spans="1:12" x14ac:dyDescent="0.25">
      <c r="A12" s="10"/>
    </row>
    <row r="13" spans="1:12" x14ac:dyDescent="0.25">
      <c r="A13" s="10"/>
    </row>
    <row r="14" spans="1:12" x14ac:dyDescent="0.25">
      <c r="A14" s="10"/>
    </row>
    <row r="15" spans="1:12" x14ac:dyDescent="0.25">
      <c r="A1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L1"/>
    </sheetView>
  </sheetViews>
  <sheetFormatPr baseColWidth="10" defaultRowHeight="15" x14ac:dyDescent="0.25"/>
  <cols>
    <col min="1" max="1" width="14.42578125" customWidth="1"/>
    <col min="2" max="2" width="16" customWidth="1"/>
    <col min="3" max="3" width="15.140625" customWidth="1"/>
    <col min="5" max="5" width="14.5703125" customWidth="1"/>
    <col min="7" max="7" width="14.28515625" customWidth="1"/>
    <col min="9" max="9" width="13.28515625" customWidth="1"/>
    <col min="11" max="11" width="13.28515625" customWidth="1"/>
    <col min="13" max="13" width="33.7109375" customWidth="1"/>
  </cols>
  <sheetData>
    <row r="1" spans="1:14" ht="78.75" x14ac:dyDescent="0.25">
      <c r="A1" s="54" t="s">
        <v>0</v>
      </c>
      <c r="B1" s="54" t="s">
        <v>56</v>
      </c>
      <c r="C1" s="48" t="s">
        <v>112</v>
      </c>
      <c r="D1" s="46" t="s">
        <v>113</v>
      </c>
      <c r="E1" s="39" t="s">
        <v>114</v>
      </c>
      <c r="F1" s="46" t="s">
        <v>115</v>
      </c>
      <c r="G1" s="39" t="s">
        <v>116</v>
      </c>
      <c r="H1" s="46" t="s">
        <v>117</v>
      </c>
      <c r="I1" s="39" t="s">
        <v>118</v>
      </c>
      <c r="J1" s="46" t="s">
        <v>119</v>
      </c>
      <c r="K1" s="39" t="s">
        <v>120</v>
      </c>
      <c r="L1" s="44" t="s">
        <v>7</v>
      </c>
      <c r="M1" s="30"/>
      <c r="N1" s="30"/>
    </row>
    <row r="2" spans="1:14" x14ac:dyDescent="0.25">
      <c r="A2" s="30">
        <v>5050</v>
      </c>
      <c r="B2" s="30">
        <v>7</v>
      </c>
      <c r="C2" s="30" t="s">
        <v>104</v>
      </c>
      <c r="D2" s="30">
        <v>396272170</v>
      </c>
      <c r="E2" s="30" t="s">
        <v>90</v>
      </c>
      <c r="F2" s="30">
        <v>235209839</v>
      </c>
      <c r="G2" s="30" t="s">
        <v>90</v>
      </c>
      <c r="H2" s="30">
        <v>145519577</v>
      </c>
      <c r="I2" s="30" t="s">
        <v>91</v>
      </c>
      <c r="J2" s="30">
        <v>247708722</v>
      </c>
      <c r="K2" s="30" t="s">
        <v>91</v>
      </c>
      <c r="L2" s="30" t="str">
        <f>REPT(" ",213)</f>
        <v xml:space="preserve">                                                                                                                                                                                                                     </v>
      </c>
      <c r="M2" s="30" t="str">
        <f>CONCATENATE(A2,REPT("0",7-LEN(B2)),B2,C2,REPT("0",15-LEN(D2)),D2,E2,REPT("0",15-LEN(F2)),F2,G2,REPT("0",15-LEN(H2)),H2,I2,REPT("0",15-LEN(J2)),J2,K2,L2)</f>
        <v xml:space="preserve">50500000007FR1000814509000000396272170+000000235209839+000000145519577-000000247708722-                                                                                                                                                                                                                     </v>
      </c>
      <c r="N2" s="30">
        <f>LEN(M2)</f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L2"/>
    </sheetView>
  </sheetViews>
  <sheetFormatPr baseColWidth="10" defaultRowHeight="15" x14ac:dyDescent="0.25"/>
  <cols>
    <col min="3" max="3" width="14.7109375" customWidth="1"/>
    <col min="6" max="6" width="12" bestFit="1" customWidth="1"/>
    <col min="11" max="11" width="12" bestFit="1" customWidth="1"/>
    <col min="13" max="13" width="44.85546875" customWidth="1"/>
  </cols>
  <sheetData>
    <row r="1" spans="1:14" ht="67.5" x14ac:dyDescent="0.25">
      <c r="A1" s="54" t="s">
        <v>0</v>
      </c>
      <c r="B1" s="54" t="s">
        <v>56</v>
      </c>
      <c r="C1" s="48" t="s">
        <v>112</v>
      </c>
      <c r="D1" s="58" t="s">
        <v>82</v>
      </c>
      <c r="E1" s="54" t="s">
        <v>83</v>
      </c>
      <c r="F1" s="59" t="s">
        <v>84</v>
      </c>
      <c r="G1" s="60" t="s">
        <v>85</v>
      </c>
      <c r="H1" s="60" t="s">
        <v>86</v>
      </c>
      <c r="I1" s="54" t="s">
        <v>87</v>
      </c>
      <c r="J1" s="61" t="s">
        <v>88</v>
      </c>
      <c r="K1" s="55" t="s">
        <v>89</v>
      </c>
      <c r="L1" s="44" t="s">
        <v>7</v>
      </c>
      <c r="M1" s="30"/>
      <c r="N1" s="30"/>
    </row>
    <row r="2" spans="1:14" x14ac:dyDescent="0.25">
      <c r="A2" s="45">
        <v>5060</v>
      </c>
      <c r="B2" s="45">
        <v>8</v>
      </c>
      <c r="C2" s="45" t="s">
        <v>104</v>
      </c>
      <c r="D2" s="45">
        <v>560440764</v>
      </c>
      <c r="E2" s="45">
        <v>699575041</v>
      </c>
      <c r="F2" s="45" t="s">
        <v>90</v>
      </c>
      <c r="G2" s="45">
        <v>0</v>
      </c>
      <c r="H2" s="45">
        <v>0</v>
      </c>
      <c r="I2" s="45">
        <v>0</v>
      </c>
      <c r="J2" s="45" t="s">
        <v>90</v>
      </c>
      <c r="K2" s="62">
        <v>10573672593</v>
      </c>
      <c r="L2" s="45" t="str">
        <f>REPT(" ",185)</f>
        <v xml:space="preserve">                                                                                                                                                                                         </v>
      </c>
      <c r="M2" s="30" t="str">
        <f>CONCATENATE(A2,REPT("0",7-LEN(B2)),B2,C2,REPT("0",15-LEN(D2)),D2,REPT("0",15-LEN(E2)),E2,F2,REPT("0",15-LEN(G2)),G2,REPT("0",15-LEN(H2)),H2,REPT("0",15-LEN(I2)),I2,J2,REPT("0",15-LEN(K2)),K2,L2)</f>
        <v xml:space="preserve">50600000008FR1000814509000000560440764000000699575041+000000000000000000000000000000000000000000000+000010573672593                                                                                                                                                                                         </v>
      </c>
      <c r="N2" s="30">
        <f>LEN(M2)</f>
        <v>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fichier remise</vt:lpstr>
      <vt:lpstr>enregistrement remettant</vt:lpstr>
      <vt:lpstr>enregistrement déclarant</vt:lpstr>
      <vt:lpstr>enregistrement 5010</vt:lpstr>
      <vt:lpstr>enregistrement 5020</vt:lpstr>
      <vt:lpstr>enregistrement 5030</vt:lpstr>
      <vt:lpstr>enregistrement 5040</vt:lpstr>
      <vt:lpstr>enregistrement 5050</vt:lpstr>
      <vt:lpstr>enregistrement 5060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DESBOIS</dc:creator>
  <cp:lastModifiedBy>Gisèle FOUREL</cp:lastModifiedBy>
  <dcterms:created xsi:type="dcterms:W3CDTF">2016-06-07T09:03:47Z</dcterms:created>
  <dcterms:modified xsi:type="dcterms:W3CDTF">2016-06-10T09:23:25Z</dcterms:modified>
</cp:coreProperties>
</file>