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4915" windowHeight="11565"/>
  </bookViews>
  <sheets>
    <sheet name="Fichier remise" sheetId="1" r:id="rId1"/>
    <sheet name="enregistrement remettant" sheetId="2" r:id="rId2"/>
    <sheet name="enregistrement déclarant" sheetId="3" r:id="rId3"/>
    <sheet name="enregistrement 6010" sheetId="4" r:id="rId4"/>
    <sheet name="enregistrement 6020" sheetId="5" r:id="rId5"/>
    <sheet name="enregistrement 6030" sheetId="6" r:id="rId6"/>
    <sheet name="enregistrement 6040" sheetId="7" r:id="rId7"/>
    <sheet name="enregistrement 6050" sheetId="8" r:id="rId8"/>
    <sheet name="enregistrement 6060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B9" i="1" l="1"/>
  <c r="B8" i="1"/>
  <c r="B7" i="1"/>
  <c r="B6" i="1"/>
  <c r="H2" i="2"/>
  <c r="M2" i="9"/>
  <c r="N2" i="9" s="1"/>
  <c r="L2" i="9"/>
  <c r="M2" i="8"/>
  <c r="N2" i="8" s="1"/>
  <c r="L2" i="8"/>
  <c r="N2" i="7"/>
  <c r="O2" i="7" s="1"/>
  <c r="M2" i="7"/>
  <c r="Z2" i="6"/>
  <c r="AA2" i="6" s="1"/>
  <c r="AB2" i="6" s="1"/>
  <c r="AA2" i="5"/>
  <c r="AB2" i="5" s="1"/>
  <c r="Z2" i="5"/>
  <c r="AF2" i="4"/>
  <c r="B5" i="1"/>
  <c r="B4" i="1"/>
  <c r="B3" i="1"/>
  <c r="AG2" i="4"/>
  <c r="AH2" i="4" s="1"/>
  <c r="AI2" i="4" s="1"/>
  <c r="K2" i="3" l="1"/>
  <c r="B2" i="3"/>
  <c r="L2" i="3" l="1"/>
  <c r="M2" i="3" s="1"/>
  <c r="I2" i="2"/>
  <c r="J2" i="2" s="1"/>
  <c r="B2" i="1"/>
</calcChain>
</file>

<file path=xl/sharedStrings.xml><?xml version="1.0" encoding="utf-8"?>
<sst xmlns="http://schemas.openxmlformats.org/spreadsheetml/2006/main" count="219" uniqueCount="136">
  <si>
    <t xml:space="preserve">Code Enregistrement </t>
  </si>
  <si>
    <t xml:space="preserve">N° Enregistrement </t>
  </si>
  <si>
    <t>Code remettant</t>
  </si>
  <si>
    <t>Indicateur de production ou test</t>
  </si>
  <si>
    <t>Type du fichier</t>
  </si>
  <si>
    <t xml:space="preserve">Date création remise </t>
  </si>
  <si>
    <t>Heure création remise</t>
  </si>
  <si>
    <t>Filler</t>
  </si>
  <si>
    <t>0010</t>
  </si>
  <si>
    <t>TEST</t>
  </si>
  <si>
    <t>T</t>
  </si>
  <si>
    <t>Pseudo-ISIN de la SCPI</t>
  </si>
  <si>
    <t>Classification de la SCPI</t>
  </si>
  <si>
    <t>périodicité de publication de la valeur liquidative</t>
  </si>
  <si>
    <t>Indicateur HEDGE fund</t>
  </si>
  <si>
    <t>date de derniere VL</t>
  </si>
  <si>
    <t>Date arrêté</t>
  </si>
  <si>
    <t>Contenu de la déclaration</t>
  </si>
  <si>
    <t>Délai publication VL</t>
  </si>
  <si>
    <t>0020</t>
  </si>
  <si>
    <t>SI</t>
  </si>
  <si>
    <t>ANN</t>
  </si>
  <si>
    <t>N</t>
  </si>
  <si>
    <t>DA04</t>
  </si>
  <si>
    <t>Charges ayant leur contrepartie en produits</t>
  </si>
  <si>
    <t>Signe Charges ayant leur contrepartie en produits</t>
  </si>
  <si>
    <t>Charges d'entretien du patrimoine locatif</t>
  </si>
  <si>
    <t>Signe Charges d'entretien du patrimoine locatif</t>
  </si>
  <si>
    <t>Grosses réparations</t>
  </si>
  <si>
    <t>Signe Grosses réparations</t>
  </si>
  <si>
    <t>Autres charges immobilières</t>
  </si>
  <si>
    <t>Signe Autres charges immobilières</t>
  </si>
  <si>
    <t>Charges immobilières</t>
  </si>
  <si>
    <t>Signe Charges immobilières</t>
  </si>
  <si>
    <t>Diverses charges d'exploitation</t>
  </si>
  <si>
    <t>Signe diverses charges d'exploitation</t>
  </si>
  <si>
    <t>Dotations aux amortissements d'exploitation</t>
  </si>
  <si>
    <t>Signe dotation aux amortissements d'exploitation</t>
  </si>
  <si>
    <t>Dotations provisions pour créances douteuses</t>
  </si>
  <si>
    <t>Signe dotation provisions pour créances douteuses</t>
  </si>
  <si>
    <t>Dotations provisions pour grosses réparations</t>
  </si>
  <si>
    <t>Signe dotation provisions pour grosses réparations</t>
  </si>
  <si>
    <t xml:space="preserve">Autres charges </t>
  </si>
  <si>
    <t xml:space="preserve">Signe autres charges </t>
  </si>
  <si>
    <t>Charges d'exploitation de la société</t>
  </si>
  <si>
    <t>Signe charges d'exploitation de la société</t>
  </si>
  <si>
    <t>Charges financières diverses</t>
  </si>
  <si>
    <t>Signe charges financières diverses</t>
  </si>
  <si>
    <t>Dotations aux amortissements et aux provisions</t>
  </si>
  <si>
    <t>Signe dotations aux amortissements et aux provisions</t>
  </si>
  <si>
    <t>Charges financières</t>
  </si>
  <si>
    <t>Signe charges financières</t>
  </si>
  <si>
    <t xml:space="preserve">N°     Enregistrement </t>
  </si>
  <si>
    <t>Transferts de charges d'exploitation</t>
  </si>
  <si>
    <t>Signe transferts de charges d'exploitation</t>
  </si>
  <si>
    <t xml:space="preserve">Autres produits </t>
  </si>
  <si>
    <t xml:space="preserve">Signe autres produits </t>
  </si>
  <si>
    <t>Autres produits d'exploitation</t>
  </si>
  <si>
    <t>Signe autres produits d'exploitation</t>
  </si>
  <si>
    <t>Produits financiers</t>
  </si>
  <si>
    <t>Signe produits financiers</t>
  </si>
  <si>
    <t>Reprise de provisions sur charges financières</t>
  </si>
  <si>
    <t>Signe reprise de provisions sur charges financières</t>
  </si>
  <si>
    <t>Produits exceptionnels</t>
  </si>
  <si>
    <t>Signe produits exceptionnels</t>
  </si>
  <si>
    <t>Reprise d'amortissements et provisions exceptionnels</t>
  </si>
  <si>
    <t>Signe reprise d'amortissements et provisions exceptionnels</t>
  </si>
  <si>
    <t>Total des Produits</t>
  </si>
  <si>
    <t>Signe total des Produits</t>
  </si>
  <si>
    <t>Resultat (benefice / perte)</t>
  </si>
  <si>
    <t>Signe résultat</t>
  </si>
  <si>
    <t>Charges exceptionnelles</t>
  </si>
  <si>
    <t>Signe charges exceptionnelles</t>
  </si>
  <si>
    <t xml:space="preserve">Dotations aux amortissements et aux provisions </t>
  </si>
  <si>
    <t>Total des Charges</t>
  </si>
  <si>
    <t>Signe total des Charges</t>
  </si>
  <si>
    <t>Loyers</t>
  </si>
  <si>
    <t>Signe loyers</t>
  </si>
  <si>
    <t>Charges facturées</t>
  </si>
  <si>
    <t>Signe charges facturées</t>
  </si>
  <si>
    <t>Produits annexes</t>
  </si>
  <si>
    <t>Signe produits annexes</t>
  </si>
  <si>
    <t>Produits de l'activité immobilière</t>
  </si>
  <si>
    <t>Signe produits de l'activité immobilière</t>
  </si>
  <si>
    <t>Reprise d'amortissements d'exploitation</t>
  </si>
  <si>
    <t>Signe reprise d'amortissements d'exploitation</t>
  </si>
  <si>
    <t>Reprise de provisions pour créances douteuses</t>
  </si>
  <si>
    <t>Signe de reprise provisions pour créances douteuses</t>
  </si>
  <si>
    <t>Reprise de provisions pour grosses réparations</t>
  </si>
  <si>
    <t>Signe de reprise provisions pour grosses réparations</t>
  </si>
  <si>
    <t>Capital en cours de souscription</t>
  </si>
  <si>
    <t>Sens de capital en cours de souscription</t>
  </si>
  <si>
    <t>Primes d'émission</t>
  </si>
  <si>
    <t>Signe primes d'émission</t>
  </si>
  <si>
    <t>Primes d'émission en cours de souscription</t>
  </si>
  <si>
    <t>Signe primes d'émission en cours de souscription</t>
  </si>
  <si>
    <t>Prélèvement sur prime d'émission</t>
  </si>
  <si>
    <t>Signe prélèvement sur prime d'émission</t>
  </si>
  <si>
    <t>Ecart de réévaluation</t>
  </si>
  <si>
    <t>Signe ecart de réevaluation</t>
  </si>
  <si>
    <t>Ecart sur dépréciation des immeubles d'actif</t>
  </si>
  <si>
    <t>Signe ecart sur dépréciation des immeubles d'actif</t>
  </si>
  <si>
    <t>Fonds de remboursement prélevé sur le résultat distribuable</t>
  </si>
  <si>
    <t>Signe fonds de remboursement prélevé sur le résultat distribuable</t>
  </si>
  <si>
    <t>+/- values réalisées sur cessions d'immeubles</t>
  </si>
  <si>
    <t>Signe +/- values réalisées sur cessions d'immeubles</t>
  </si>
  <si>
    <t>Réserves</t>
  </si>
  <si>
    <t>Signe réserves</t>
  </si>
  <si>
    <t>Report à nouveau</t>
  </si>
  <si>
    <t>Signe report à nouveau</t>
  </si>
  <si>
    <t>Résultat de l'exercice</t>
  </si>
  <si>
    <t>Signe résultat de l'exercice</t>
  </si>
  <si>
    <t>Acomptes sur distribution</t>
  </si>
  <si>
    <t>TOTAL GENERAL SITUATION DE CLOTURE</t>
  </si>
  <si>
    <t>-</t>
  </si>
  <si>
    <t>+</t>
  </si>
  <si>
    <t>enregistrement remettant</t>
  </si>
  <si>
    <t>enregistrement déclarant</t>
  </si>
  <si>
    <t>enregistrement 6010</t>
  </si>
  <si>
    <t>enregistrement 6020</t>
  </si>
  <si>
    <t>enregistrement 6030</t>
  </si>
  <si>
    <t>enregistrement 6040</t>
  </si>
  <si>
    <t>enregistrement 6050</t>
  </si>
  <si>
    <t>enregistrement 6060</t>
  </si>
  <si>
    <t>en-tête</t>
  </si>
  <si>
    <t xml:space="preserve">00100000001328398706TESTT201505171020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</si>
  <si>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SCPI20060301</t>
  </si>
  <si>
    <t xml:space="preserve">00200000002SCPI20060301SIANNN20131231201312DA04321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</si>
  <si>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60100000003SCPI20060301000000925261187-000000010488127-000000241881925-000000217308677-000001394939916-000000322816454-000000070120687-000000044652501-000000196432100-000000625261757-000001259283499-000000000000000-000000000000000-000000000000000-                                                     </t>
  </si>
  <si>
    <t xml:space="preserve">60200000004SCPI20060301000000793306568-000000000000000-000000793306568-000003447529983-000003471570465+000000925261187+000000083644236+000004480475888+000000000000000+000000031364126+000000241881925+                                                                                                     </t>
  </si>
  <si>
    <t xml:space="preserve">60300000005SCPI20060301000000177884037+000000006147294+000000457277382+000000000148409+000000000000000+000000000148409+000001140736719+000000000000000+000001140736719+000006078638398+000002631108415+                                                                                                     </t>
  </si>
  <si>
    <t xml:space="preserve">60400000006SCPI20060301000035638579000000000000000000+000018159910344+000000000000000+000006626784102-                                                                                                                                                                                                      </t>
  </si>
  <si>
    <t xml:space="preserve">60500000007SCPI20060301000000000000000+000000000000000+000000000000000+000000445395805+                                                                                                                                                                                                                     </t>
  </si>
  <si>
    <t xml:space="preserve">60600000008SCPI20060301000000000000000+000000643930744+000002631108415+000001876187727000049015952479                                                                                                                                                                                                       </t>
  </si>
  <si>
    <r>
      <t xml:space="preserve">Code ISIN </t>
    </r>
    <r>
      <rPr>
        <b/>
        <sz val="8"/>
        <rFont val="Arial"/>
        <family val="2"/>
      </rPr>
      <t xml:space="preserve"> (Part Principale)</t>
    </r>
  </si>
  <si>
    <r>
      <t>Capital souscrit</t>
    </r>
    <r>
      <rPr>
        <b/>
        <u/>
        <sz val="8"/>
        <rFont val="Arial"/>
        <family val="2"/>
      </rPr>
      <t xml:space="preserve"> Fin exercice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</si>
</sst>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color theme="1"/>
      <name val="Courier New"/>
      <family val="3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u/>
      <sz val="8"/>
      <name val="Arial"/>
      <family val="2"/>
    </font>
    <font>
      <sz val="10"/>
      <color rgb="FF0070C0"/>
      <name val="Arial"/>
      <family val="2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4" fillId="2" borderId="0" xfId="0" applyFont="1" applyFill="1"/>
    <xf numFmtId="0" fontId="4" fillId="2" borderId="0" xfId="0" quotePrefix="1" applyFont="1" applyFill="1"/>
    <xf numFmtId="0" fontId="4" fillId="0" borderId="0" xfId="0" applyFont="1"/>
    <xf numFmtId="0" fontId="9" fillId="5" borderId="0" xfId="0" applyFont="1" applyFill="1"/>
    <xf numFmtId="0" fontId="4" fillId="4" borderId="0" xfId="0" applyFont="1" applyFill="1"/>
    <xf numFmtId="0" fontId="4" fillId="3" borderId="0" xfId="0" applyFont="1" applyFill="1"/>
    <xf numFmtId="0" fontId="4" fillId="0" borderId="0" xfId="1" applyFont="1"/>
    <xf numFmtId="0" fontId="7" fillId="0" borderId="0" xfId="1" applyFont="1"/>
    <xf numFmtId="0" fontId="4" fillId="3" borderId="0" xfId="1" applyFont="1" applyFill="1"/>
    <xf numFmtId="164" fontId="8" fillId="2" borderId="1" xfId="4" quotePrefix="1" applyNumberFormat="1" applyFont="1" applyFill="1" applyBorder="1" applyAlignment="1">
      <alignment horizontal="center" vertical="center"/>
    </xf>
    <xf numFmtId="0" fontId="4" fillId="2" borderId="0" xfId="1" quotePrefix="1" applyFont="1" applyFill="1"/>
    <xf numFmtId="0" fontId="4" fillId="4" borderId="0" xfId="1" applyFont="1" applyFill="1" applyAlignment="1">
      <alignment horizontal="center"/>
    </xf>
    <xf numFmtId="0" fontId="10" fillId="5" borderId="0" xfId="1" applyFont="1" applyFill="1"/>
    <xf numFmtId="0" fontId="12" fillId="0" borderId="0" xfId="2" applyFont="1" applyFill="1" applyBorder="1" applyAlignment="1">
      <alignment vertic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2" applyFont="1" applyFill="1" applyBorder="1" applyAlignment="1">
      <alignment vertical="center" wrapText="1"/>
    </xf>
    <xf numFmtId="1" fontId="0" fillId="0" borderId="0" xfId="0" applyNumberForma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1" xfId="3" applyFont="1" applyBorder="1" applyAlignment="1">
      <alignment horizontal="center" vertical="center" wrapText="1"/>
    </xf>
    <xf numFmtId="0" fontId="11" fillId="0" borderId="1" xfId="5" applyFont="1" applyFill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8" fillId="4" borderId="0" xfId="0" applyFont="1" applyFill="1"/>
    <xf numFmtId="0" fontId="8" fillId="0" borderId="1" xfId="7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1" fontId="22" fillId="0" borderId="0" xfId="0" applyNumberFormat="1" applyFont="1"/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vertical="center" wrapText="1"/>
    </xf>
  </cellXfs>
  <cellStyles count="9">
    <cellStyle name="Lien hypertexte" xfId="5" builtinId="8"/>
    <cellStyle name="Normal" xfId="0" builtinId="0"/>
    <cellStyle name="Normal 2" xfId="1"/>
    <cellStyle name="Normal_CRes(1) + CRes (2)" xfId="6"/>
    <cellStyle name="Normal_CRes(3) + CRes(4)" xfId="7"/>
    <cellStyle name="Normal_D(1) + D(2)" xfId="3"/>
    <cellStyle name="Normal_E+F D" xfId="2"/>
    <cellStyle name="Normal_EVact(1) + EVact(2)" xfId="8"/>
    <cellStyle name="Normal_nom enr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anque-france.fr/fileadmin/user_upload/banque_de_france/Economie_et_Statistiques/Espace_declarants/reglementation/Saisie_manuelle_SCO4_SCPI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remise"/>
      <sheetName val="enregistrement remetttant"/>
      <sheetName val="enregistrement declarant"/>
      <sheetName val="enregist. parc immo (1020)"/>
      <sheetName val="enregist. autre actif (1030)"/>
      <sheetName val="enregist. autre passif (1040) "/>
      <sheetName val="données complémentaires (1050)"/>
    </sheetNames>
    <sheetDataSet>
      <sheetData sheetId="0"/>
      <sheetData sheetId="1">
        <row r="2">
          <cell r="B2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baseColWidth="10" defaultRowHeight="15" x14ac:dyDescent="0.25"/>
  <cols>
    <col min="1" max="1" width="21.5703125" customWidth="1"/>
  </cols>
  <sheetData>
    <row r="1" spans="1:3" x14ac:dyDescent="0.25">
      <c r="A1" s="27" t="s">
        <v>124</v>
      </c>
    </row>
    <row r="2" spans="1:3" x14ac:dyDescent="0.25">
      <c r="A2" s="3" t="s">
        <v>116</v>
      </c>
      <c r="B2" s="3">
        <f t="shared" ref="B2:B9" si="0">LEN(C2)</f>
        <v>300</v>
      </c>
      <c r="C2" s="8" t="s">
        <v>125</v>
      </c>
    </row>
    <row r="3" spans="1:3" x14ac:dyDescent="0.25">
      <c r="A3" s="3" t="s">
        <v>117</v>
      </c>
      <c r="B3" s="3">
        <f t="shared" si="0"/>
        <v>300</v>
      </c>
      <c r="C3" s="24" t="s">
        <v>127</v>
      </c>
    </row>
    <row r="4" spans="1:3" x14ac:dyDescent="0.25">
      <c r="A4" s="3" t="s">
        <v>118</v>
      </c>
      <c r="B4" s="3">
        <f t="shared" si="0"/>
        <v>300</v>
      </c>
      <c r="C4" s="24" t="s">
        <v>128</v>
      </c>
    </row>
    <row r="5" spans="1:3" x14ac:dyDescent="0.25">
      <c r="A5" s="3" t="s">
        <v>119</v>
      </c>
      <c r="B5" s="3">
        <f t="shared" si="0"/>
        <v>300</v>
      </c>
      <c r="C5" s="24" t="s">
        <v>129</v>
      </c>
    </row>
    <row r="6" spans="1:3" x14ac:dyDescent="0.25">
      <c r="A6" s="3" t="s">
        <v>120</v>
      </c>
      <c r="B6" s="3">
        <f t="shared" si="0"/>
        <v>300</v>
      </c>
      <c r="C6" s="24" t="s">
        <v>130</v>
      </c>
    </row>
    <row r="7" spans="1:3" x14ac:dyDescent="0.25">
      <c r="A7" s="3" t="s">
        <v>121</v>
      </c>
      <c r="B7" s="3">
        <f t="shared" si="0"/>
        <v>300</v>
      </c>
      <c r="C7" s="24" t="s">
        <v>131</v>
      </c>
    </row>
    <row r="8" spans="1:3" x14ac:dyDescent="0.25">
      <c r="A8" s="3" t="s">
        <v>122</v>
      </c>
      <c r="B8" s="3">
        <f t="shared" si="0"/>
        <v>300</v>
      </c>
      <c r="C8" s="25" t="s">
        <v>132</v>
      </c>
    </row>
    <row r="9" spans="1:3" x14ac:dyDescent="0.25">
      <c r="A9" s="3" t="s">
        <v>123</v>
      </c>
      <c r="B9" s="3">
        <f t="shared" si="0"/>
        <v>300</v>
      </c>
      <c r="C9" s="25" t="s">
        <v>133</v>
      </c>
    </row>
    <row r="10" spans="1:3" x14ac:dyDescent="0.25">
      <c r="A10" s="3"/>
      <c r="B10" s="3"/>
      <c r="C10" s="25"/>
    </row>
    <row r="11" spans="1:3" x14ac:dyDescent="0.25">
      <c r="A11" s="3"/>
      <c r="B11" s="3"/>
      <c r="C11" s="25"/>
    </row>
    <row r="12" spans="1:3" x14ac:dyDescent="0.25">
      <c r="A12" s="3"/>
      <c r="B12" s="3"/>
      <c r="C12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H1"/>
    </sheetView>
  </sheetViews>
  <sheetFormatPr baseColWidth="10" defaultRowHeight="15" x14ac:dyDescent="0.25"/>
  <cols>
    <col min="1" max="1" width="19.42578125" customWidth="1"/>
    <col min="2" max="2" width="16.140625" customWidth="1"/>
    <col min="9" max="9" width="40.5703125" customWidth="1"/>
  </cols>
  <sheetData>
    <row r="1" spans="1:10" ht="33.75" x14ac:dyDescent="0.25">
      <c r="A1" s="30" t="s">
        <v>0</v>
      </c>
      <c r="B1" s="30" t="s">
        <v>1</v>
      </c>
      <c r="C1" s="30" t="s">
        <v>2</v>
      </c>
      <c r="D1" s="31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7"/>
      <c r="J1" s="7"/>
    </row>
    <row r="2" spans="1:10" x14ac:dyDescent="0.25">
      <c r="A2" s="10" t="s">
        <v>8</v>
      </c>
      <c r="B2" s="11">
        <v>1</v>
      </c>
      <c r="C2" s="12">
        <v>328398706</v>
      </c>
      <c r="D2" s="13" t="s">
        <v>9</v>
      </c>
      <c r="E2" s="13" t="s">
        <v>10</v>
      </c>
      <c r="F2" s="13">
        <v>20150517</v>
      </c>
      <c r="G2" s="13">
        <v>1020</v>
      </c>
      <c r="H2" s="9" t="str">
        <f>REPT(" ",263)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2" s="8" t="str">
        <f>CONCATENATE(A2,REPT("0",7-LEN(B2)),B2,C2,D2,E2,F2,G2,H2)</f>
        <v xml:space="preserve">00100000001328398706TESTT201505171020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J2" s="7">
        <f>LEN(I2)</f>
        <v>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L2" sqref="L2"/>
    </sheetView>
  </sheetViews>
  <sheetFormatPr baseColWidth="10" defaultRowHeight="15" x14ac:dyDescent="0.25"/>
  <cols>
    <col min="1" max="1" width="14" customWidth="1"/>
    <col min="2" max="2" width="15" customWidth="1"/>
    <col min="12" max="12" width="52.28515625" customWidth="1"/>
  </cols>
  <sheetData>
    <row r="1" spans="1:13" ht="45" x14ac:dyDescent="0.25">
      <c r="A1" s="30" t="s">
        <v>0</v>
      </c>
      <c r="B1" s="30" t="s">
        <v>1</v>
      </c>
      <c r="C1" s="32" t="s">
        <v>11</v>
      </c>
      <c r="D1" s="33" t="s">
        <v>12</v>
      </c>
      <c r="E1" s="30" t="s">
        <v>13</v>
      </c>
      <c r="F1" s="30" t="s">
        <v>14</v>
      </c>
      <c r="G1" s="30" t="s">
        <v>15</v>
      </c>
      <c r="H1" s="30" t="s">
        <v>16</v>
      </c>
      <c r="I1" s="30" t="s">
        <v>17</v>
      </c>
      <c r="J1" s="32" t="s">
        <v>18</v>
      </c>
      <c r="K1" s="23" t="s">
        <v>7</v>
      </c>
      <c r="L1" s="3"/>
      <c r="M1" s="3"/>
    </row>
    <row r="2" spans="1:13" x14ac:dyDescent="0.25">
      <c r="A2" s="2" t="s">
        <v>19</v>
      </c>
      <c r="B2" s="1">
        <f>'[1]enregistrement remetttant'!B2+1</f>
        <v>2</v>
      </c>
      <c r="C2" s="5" t="s">
        <v>126</v>
      </c>
      <c r="D2" s="5" t="s">
        <v>20</v>
      </c>
      <c r="E2" s="5" t="s">
        <v>21</v>
      </c>
      <c r="F2" s="5" t="s">
        <v>22</v>
      </c>
      <c r="G2" s="4">
        <v>20131231</v>
      </c>
      <c r="H2" s="4">
        <v>201312</v>
      </c>
      <c r="I2" s="5" t="s">
        <v>23</v>
      </c>
      <c r="J2" s="5">
        <v>321</v>
      </c>
      <c r="K2" s="6" t="str">
        <f>REPT(" ",250)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28" t="str">
        <f>CONCATENATE(A2,REPT("0",7-LEN(B2)),B2,C2,D2,E2,F2,G2,H2,I2,REPT("0",3-LEN(J2)),J2,$K$2)</f>
        <v xml:space="preserve">00200000002SCPI20060301SIANNN20131231201312DA04321                                                                                                                                                                                                                                                          </v>
      </c>
      <c r="M2" s="3">
        <f>LEN(L2)</f>
        <v>300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N1" workbookViewId="0">
      <selection activeCell="A2" sqref="A2"/>
    </sheetView>
  </sheetViews>
  <sheetFormatPr baseColWidth="10" defaultRowHeight="15" x14ac:dyDescent="0.25"/>
  <cols>
    <col min="11" max="11" width="15.85546875" customWidth="1"/>
    <col min="12" max="12" width="14.28515625" customWidth="1"/>
    <col min="13" max="13" width="13.85546875" customWidth="1"/>
    <col min="15" max="15" width="14.140625" customWidth="1"/>
    <col min="16" max="16" width="14.85546875" customWidth="1"/>
    <col min="17" max="17" width="14.28515625" customWidth="1"/>
    <col min="24" max="24" width="13.42578125" customWidth="1"/>
    <col min="25" max="25" width="13.5703125" customWidth="1"/>
    <col min="28" max="28" width="14.42578125" customWidth="1"/>
    <col min="33" max="33" width="8.140625" customWidth="1"/>
    <col min="34" max="34" width="77" customWidth="1"/>
  </cols>
  <sheetData>
    <row r="1" spans="1:35" ht="56.25" x14ac:dyDescent="0.25">
      <c r="A1" s="34" t="s">
        <v>0</v>
      </c>
      <c r="B1" s="34" t="s">
        <v>1</v>
      </c>
      <c r="C1" s="35" t="s">
        <v>134</v>
      </c>
      <c r="D1" s="36" t="s">
        <v>24</v>
      </c>
      <c r="E1" s="37" t="s">
        <v>25</v>
      </c>
      <c r="F1" s="36" t="s">
        <v>26</v>
      </c>
      <c r="G1" s="37" t="s">
        <v>27</v>
      </c>
      <c r="H1" s="36" t="s">
        <v>28</v>
      </c>
      <c r="I1" s="37" t="s">
        <v>29</v>
      </c>
      <c r="J1" s="36" t="s">
        <v>30</v>
      </c>
      <c r="K1" s="37" t="s">
        <v>31</v>
      </c>
      <c r="L1" s="38" t="s">
        <v>32</v>
      </c>
      <c r="M1" s="39" t="s">
        <v>33</v>
      </c>
      <c r="N1" s="40" t="s">
        <v>34</v>
      </c>
      <c r="O1" s="41" t="s">
        <v>35</v>
      </c>
      <c r="P1" s="36" t="s">
        <v>36</v>
      </c>
      <c r="Q1" s="37" t="s">
        <v>37</v>
      </c>
      <c r="R1" s="36" t="s">
        <v>38</v>
      </c>
      <c r="S1" s="37" t="s">
        <v>39</v>
      </c>
      <c r="T1" s="36" t="s">
        <v>40</v>
      </c>
      <c r="U1" s="37" t="s">
        <v>41</v>
      </c>
      <c r="V1" s="36" t="s">
        <v>42</v>
      </c>
      <c r="W1" s="37" t="s">
        <v>43</v>
      </c>
      <c r="X1" s="38" t="s">
        <v>44</v>
      </c>
      <c r="Y1" s="39" t="s">
        <v>45</v>
      </c>
      <c r="Z1" s="36" t="s">
        <v>46</v>
      </c>
      <c r="AA1" s="37" t="s">
        <v>47</v>
      </c>
      <c r="AB1" s="36" t="s">
        <v>48</v>
      </c>
      <c r="AC1" s="37" t="s">
        <v>49</v>
      </c>
      <c r="AD1" s="38" t="s">
        <v>50</v>
      </c>
      <c r="AE1" s="39" t="s">
        <v>51</v>
      </c>
      <c r="AF1" s="42" t="s">
        <v>7</v>
      </c>
      <c r="AG1" s="29"/>
      <c r="AH1" s="29"/>
    </row>
    <row r="2" spans="1:35" x14ac:dyDescent="0.25">
      <c r="A2" s="53">
        <v>6010</v>
      </c>
      <c r="B2" s="29">
        <v>3</v>
      </c>
      <c r="C2" s="5" t="s">
        <v>126</v>
      </c>
      <c r="D2" s="29">
        <v>925261187</v>
      </c>
      <c r="E2" s="29" t="s">
        <v>114</v>
      </c>
      <c r="F2" s="29">
        <v>10488127</v>
      </c>
      <c r="G2" s="29" t="s">
        <v>114</v>
      </c>
      <c r="H2" s="29">
        <v>241881925</v>
      </c>
      <c r="I2" s="29" t="s">
        <v>114</v>
      </c>
      <c r="J2" s="29">
        <v>217308677</v>
      </c>
      <c r="K2" s="29" t="s">
        <v>114</v>
      </c>
      <c r="L2" s="29">
        <v>1394939916</v>
      </c>
      <c r="M2" s="29" t="s">
        <v>114</v>
      </c>
      <c r="N2" s="29">
        <v>322816454</v>
      </c>
      <c r="O2" s="29" t="s">
        <v>114</v>
      </c>
      <c r="P2" s="29">
        <v>70120687</v>
      </c>
      <c r="Q2" s="29" t="s">
        <v>114</v>
      </c>
      <c r="R2" s="29">
        <v>44652501</v>
      </c>
      <c r="S2" s="29" t="s">
        <v>114</v>
      </c>
      <c r="T2" s="29">
        <v>196432100</v>
      </c>
      <c r="U2" s="29" t="s">
        <v>114</v>
      </c>
      <c r="V2" s="29">
        <v>625261757</v>
      </c>
      <c r="W2" s="29" t="s">
        <v>114</v>
      </c>
      <c r="X2" s="29">
        <v>1259283499</v>
      </c>
      <c r="Y2" s="29" t="s">
        <v>114</v>
      </c>
      <c r="Z2" s="29">
        <v>0</v>
      </c>
      <c r="AA2" s="29" t="s">
        <v>114</v>
      </c>
      <c r="AB2" s="29">
        <v>0</v>
      </c>
      <c r="AC2" s="29" t="s">
        <v>114</v>
      </c>
      <c r="AD2" s="29">
        <v>0</v>
      </c>
      <c r="AE2" s="29" t="s">
        <v>114</v>
      </c>
      <c r="AF2" s="29" t="str">
        <f>REPT(" ",53)</f>
        <v xml:space="preserve">                                                     </v>
      </c>
      <c r="AG2" s="29" t="str">
        <f>CONCATENATE(A2,REPT("0",7-LEN(B2)),B2,C2,REPT("0",15-LEN(D2)),D2,E2,REPT("0",15-LEN(F2)),F2,G2,REPT("0",15-LEN(H2)),H2,I2,REPT("0",15-LEN(J2)),J2,K2,REPT("0",15-LEN(L2)),L2,M2,REPT("0",15-LEN(N2)),N2,O2,REPT("0",15-LEN(P2)),P2,Q2,REPT("0",15-LEN(R2)),R2,S2,REPT("0",15-LEN(T2)),T2,U2)</f>
        <v>60100000003SCPI20060301000000925261187-000000010488127-000000241881925-000000217308677-000001394939916-000000322816454-000000070120687-000000044652501-000000196432100-</v>
      </c>
      <c r="AH2" s="29" t="str">
        <f>CONCATENATE(AG2,REPT("0",15-LEN(V2)),V2,W2,REPT("0",15-LEN(X2)),X2,Y2,REPT("0",15-LEN(Z2)),Z2,AA2,REPT("0",15-LEN(AB2)),AB2,AC2,REPT("0",15-LEN(AD2)),AD2,AE2,AF2)</f>
        <v xml:space="preserve">60100000003SCPI20060301000000925261187-000000010488127-000000241881925-000000217308677-000001394939916-000000322816454-000000070120687-000000044652501-000000196432100-000000625261757-000001259283499-000000000000000-000000000000000-000000000000000-                                                     </v>
      </c>
      <c r="AI2">
        <f>LEN(AH2)</f>
        <v>300</v>
      </c>
    </row>
    <row r="3" spans="1:35" x14ac:dyDescent="0.25">
      <c r="A3" s="14"/>
    </row>
    <row r="4" spans="1:35" x14ac:dyDescent="0.25">
      <c r="A4" s="15"/>
    </row>
    <row r="5" spans="1:35" x14ac:dyDescent="0.25">
      <c r="A5" s="16"/>
      <c r="L5" s="26"/>
      <c r="X5" s="26"/>
    </row>
    <row r="6" spans="1:35" x14ac:dyDescent="0.25">
      <c r="A6" s="15"/>
    </row>
    <row r="7" spans="1:35" x14ac:dyDescent="0.25">
      <c r="A7" s="16"/>
    </row>
    <row r="8" spans="1:35" x14ac:dyDescent="0.25">
      <c r="A8" s="15"/>
    </row>
    <row r="9" spans="1:35" x14ac:dyDescent="0.25">
      <c r="A9" s="16"/>
    </row>
    <row r="10" spans="1:35" x14ac:dyDescent="0.25">
      <c r="A10" s="15"/>
    </row>
    <row r="11" spans="1:35" x14ac:dyDescent="0.25">
      <c r="A11" s="16"/>
    </row>
    <row r="12" spans="1:35" x14ac:dyDescent="0.25">
      <c r="A12" s="17"/>
    </row>
    <row r="13" spans="1:35" x14ac:dyDescent="0.25">
      <c r="A13" s="18"/>
    </row>
    <row r="14" spans="1:35" x14ac:dyDescent="0.25">
      <c r="A14" s="19"/>
    </row>
    <row r="15" spans="1:35" x14ac:dyDescent="0.25">
      <c r="A15" s="20"/>
    </row>
    <row r="16" spans="1:35" x14ac:dyDescent="0.25">
      <c r="A16" s="15"/>
    </row>
    <row r="17" spans="1:1" x14ac:dyDescent="0.25">
      <c r="A17" s="16"/>
    </row>
    <row r="18" spans="1:1" x14ac:dyDescent="0.25">
      <c r="A18" s="15"/>
    </row>
    <row r="19" spans="1:1" x14ac:dyDescent="0.25">
      <c r="A19" s="16"/>
    </row>
    <row r="20" spans="1:1" x14ac:dyDescent="0.25">
      <c r="A20" s="15"/>
    </row>
    <row r="21" spans="1:1" x14ac:dyDescent="0.25">
      <c r="A21" s="16"/>
    </row>
    <row r="22" spans="1:1" x14ac:dyDescent="0.25">
      <c r="A22" s="15"/>
    </row>
    <row r="23" spans="1:1" x14ac:dyDescent="0.25">
      <c r="A23" s="16"/>
    </row>
    <row r="24" spans="1:1" x14ac:dyDescent="0.25">
      <c r="A24" s="17"/>
    </row>
    <row r="25" spans="1:1" x14ac:dyDescent="0.25">
      <c r="A25" s="18"/>
    </row>
    <row r="26" spans="1:1" x14ac:dyDescent="0.25">
      <c r="A26" s="15"/>
    </row>
    <row r="27" spans="1:1" x14ac:dyDescent="0.25">
      <c r="A27" s="16"/>
    </row>
    <row r="28" spans="1:1" x14ac:dyDescent="0.25">
      <c r="A28" s="15"/>
    </row>
    <row r="29" spans="1:1" x14ac:dyDescent="0.25">
      <c r="A29" s="16"/>
    </row>
    <row r="30" spans="1:1" x14ac:dyDescent="0.25">
      <c r="A30" s="17"/>
    </row>
    <row r="31" spans="1:1" x14ac:dyDescent="0.25">
      <c r="A31" s="18"/>
    </row>
    <row r="32" spans="1:1" x14ac:dyDescent="0.25">
      <c r="A32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opLeftCell="I1" workbookViewId="0">
      <selection activeCell="P33" sqref="P33"/>
    </sheetView>
  </sheetViews>
  <sheetFormatPr baseColWidth="10" defaultRowHeight="15" x14ac:dyDescent="0.25"/>
  <cols>
    <col min="1" max="1" width="15.5703125" customWidth="1"/>
    <col min="2" max="2" width="16.140625" customWidth="1"/>
    <col min="4" max="4" width="16.42578125" customWidth="1"/>
    <col min="5" max="5" width="15.7109375" customWidth="1"/>
    <col min="6" max="6" width="18.42578125" customWidth="1"/>
    <col min="7" max="7" width="15.7109375" customWidth="1"/>
    <col min="8" max="8" width="15" customWidth="1"/>
    <col min="9" max="9" width="15.140625" customWidth="1"/>
    <col min="18" max="18" width="13.140625" customWidth="1"/>
    <col min="19" max="19" width="13.5703125" customWidth="1"/>
    <col min="21" max="21" width="16.85546875" customWidth="1"/>
    <col min="27" max="27" width="198.28515625" customWidth="1"/>
  </cols>
  <sheetData>
    <row r="1" spans="1:28" ht="45" x14ac:dyDescent="0.25">
      <c r="A1" s="34" t="s">
        <v>0</v>
      </c>
      <c r="B1" s="34" t="s">
        <v>1</v>
      </c>
      <c r="C1" s="35" t="s">
        <v>134</v>
      </c>
      <c r="D1" s="36" t="s">
        <v>71</v>
      </c>
      <c r="E1" s="37" t="s">
        <v>72</v>
      </c>
      <c r="F1" s="36" t="s">
        <v>73</v>
      </c>
      <c r="G1" s="37" t="s">
        <v>49</v>
      </c>
      <c r="H1" s="38" t="s">
        <v>71</v>
      </c>
      <c r="I1" s="39" t="s">
        <v>72</v>
      </c>
      <c r="J1" s="38" t="s">
        <v>74</v>
      </c>
      <c r="K1" s="39" t="s">
        <v>75</v>
      </c>
      <c r="L1" s="43" t="s">
        <v>76</v>
      </c>
      <c r="M1" s="37" t="s">
        <v>77</v>
      </c>
      <c r="N1" s="43" t="s">
        <v>78</v>
      </c>
      <c r="O1" s="37" t="s">
        <v>79</v>
      </c>
      <c r="P1" s="43" t="s">
        <v>80</v>
      </c>
      <c r="Q1" s="37" t="s">
        <v>81</v>
      </c>
      <c r="R1" s="38" t="s">
        <v>82</v>
      </c>
      <c r="S1" s="39" t="s">
        <v>83</v>
      </c>
      <c r="T1" s="36" t="s">
        <v>84</v>
      </c>
      <c r="U1" s="37" t="s">
        <v>85</v>
      </c>
      <c r="V1" s="36" t="s">
        <v>86</v>
      </c>
      <c r="W1" s="37" t="s">
        <v>87</v>
      </c>
      <c r="X1" s="36" t="s">
        <v>88</v>
      </c>
      <c r="Y1" s="37" t="s">
        <v>89</v>
      </c>
      <c r="Z1" s="35" t="s">
        <v>7</v>
      </c>
      <c r="AA1" s="44"/>
      <c r="AB1" s="29"/>
    </row>
    <row r="2" spans="1:28" x14ac:dyDescent="0.25">
      <c r="A2" s="44">
        <v>6020</v>
      </c>
      <c r="B2" s="44">
        <v>4</v>
      </c>
      <c r="C2" s="45" t="s">
        <v>126</v>
      </c>
      <c r="D2" s="44">
        <v>793306568</v>
      </c>
      <c r="E2" s="44" t="s">
        <v>114</v>
      </c>
      <c r="F2" s="44">
        <v>0</v>
      </c>
      <c r="G2" s="44" t="s">
        <v>114</v>
      </c>
      <c r="H2" s="44">
        <v>793306568</v>
      </c>
      <c r="I2" s="44" t="s">
        <v>114</v>
      </c>
      <c r="J2" s="44">
        <v>3447529983</v>
      </c>
      <c r="K2" s="44" t="s">
        <v>114</v>
      </c>
      <c r="L2" s="44">
        <v>3471570465</v>
      </c>
      <c r="M2" s="44" t="s">
        <v>115</v>
      </c>
      <c r="N2" s="44">
        <v>925261187</v>
      </c>
      <c r="O2" s="44" t="s">
        <v>115</v>
      </c>
      <c r="P2" s="44">
        <v>83644236</v>
      </c>
      <c r="Q2" s="44" t="s">
        <v>115</v>
      </c>
      <c r="R2" s="44">
        <v>4480475888</v>
      </c>
      <c r="S2" s="44" t="s">
        <v>115</v>
      </c>
      <c r="T2" s="44">
        <v>0</v>
      </c>
      <c r="U2" s="44" t="s">
        <v>115</v>
      </c>
      <c r="V2" s="44">
        <v>31364126</v>
      </c>
      <c r="W2" s="44" t="s">
        <v>115</v>
      </c>
      <c r="X2" s="44">
        <v>241881925</v>
      </c>
      <c r="Y2" s="44" t="s">
        <v>115</v>
      </c>
      <c r="Z2" s="44" t="str">
        <f>REPT(" ",101)</f>
        <v xml:space="preserve">                                                                                                     </v>
      </c>
      <c r="AA2" s="44" t="str">
        <f>CONCATENATE(A2,REPT("0",7-LEN(B2)),B2,C2,REPT("0",15-LEN(D2)),D2,E2,REPT("0",15-LEN(F2)),F2,G2,REPT("0",15-LEN(H2)),H2,I2,REPT("0",15-LEN(J2)),J2,K2,REPT("0",15-LEN(L2)),L2,M2,REPT("0",15-LEN(N2)),N2,O2,REPT("0",15-LEN(P2)),P2,Q2,REPT("0",15-LEN(R2)),R2,S2,REPT("0",15-LEN(T2)),T2,U2,REPT("0",15-LEN(V2)),V2,W2,REPT("0",15-LEN(X2)),X2,Y2,Z2)</f>
        <v xml:space="preserve">60200000004SCPI20060301000000793306568-000000000000000-000000793306568-000003447529983-000003471570465+000000925261187+000000083644236+000004480475888+000000000000000+000000031364126+000000241881925+                                                                                                     </v>
      </c>
      <c r="AB2" s="29">
        <f>LEN(AA2)</f>
        <v>300</v>
      </c>
    </row>
    <row r="5" spans="1:28" x14ac:dyDescent="0.25">
      <c r="J5" s="26"/>
      <c r="R5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opLeftCell="I1" workbookViewId="0">
      <selection sqref="A1:AB2"/>
    </sheetView>
  </sheetViews>
  <sheetFormatPr baseColWidth="10" defaultRowHeight="15" x14ac:dyDescent="0.25"/>
  <cols>
    <col min="1" max="1" width="15.7109375" customWidth="1"/>
    <col min="2" max="2" width="16.7109375" customWidth="1"/>
    <col min="5" max="5" width="15.28515625" customWidth="1"/>
    <col min="8" max="8" width="15.140625" customWidth="1"/>
    <col min="9" max="9" width="14.42578125" customWidth="1"/>
    <col min="16" max="16" width="13.85546875" customWidth="1"/>
    <col min="17" max="17" width="14.42578125" customWidth="1"/>
    <col min="18" max="18" width="16" customWidth="1"/>
    <col min="19" max="19" width="14.140625" customWidth="1"/>
    <col min="20" max="20" width="14.42578125" customWidth="1"/>
    <col min="21" max="21" width="14.140625" customWidth="1"/>
    <col min="27" max="27" width="201" customWidth="1"/>
  </cols>
  <sheetData>
    <row r="1" spans="1:28" ht="45" x14ac:dyDescent="0.25">
      <c r="A1" s="46" t="s">
        <v>0</v>
      </c>
      <c r="B1" s="46" t="s">
        <v>52</v>
      </c>
      <c r="C1" s="47" t="s">
        <v>134</v>
      </c>
      <c r="D1" s="36" t="s">
        <v>53</v>
      </c>
      <c r="E1" s="37" t="s">
        <v>54</v>
      </c>
      <c r="F1" s="36" t="s">
        <v>55</v>
      </c>
      <c r="G1" s="37" t="s">
        <v>56</v>
      </c>
      <c r="H1" s="38" t="s">
        <v>57</v>
      </c>
      <c r="I1" s="39" t="s">
        <v>58</v>
      </c>
      <c r="J1" s="36" t="s">
        <v>59</v>
      </c>
      <c r="K1" s="37" t="s">
        <v>60</v>
      </c>
      <c r="L1" s="36" t="s">
        <v>61</v>
      </c>
      <c r="M1" s="37" t="s">
        <v>62</v>
      </c>
      <c r="N1" s="38" t="s">
        <v>59</v>
      </c>
      <c r="O1" s="39" t="s">
        <v>60</v>
      </c>
      <c r="P1" s="36" t="s">
        <v>63</v>
      </c>
      <c r="Q1" s="37" t="s">
        <v>64</v>
      </c>
      <c r="R1" s="36" t="s">
        <v>65</v>
      </c>
      <c r="S1" s="37" t="s">
        <v>66</v>
      </c>
      <c r="T1" s="38" t="s">
        <v>63</v>
      </c>
      <c r="U1" s="39" t="s">
        <v>64</v>
      </c>
      <c r="V1" s="38" t="s">
        <v>67</v>
      </c>
      <c r="W1" s="39" t="s">
        <v>68</v>
      </c>
      <c r="X1" s="38" t="s">
        <v>69</v>
      </c>
      <c r="Y1" s="39" t="s">
        <v>70</v>
      </c>
      <c r="Z1" s="35" t="s">
        <v>7</v>
      </c>
      <c r="AA1" s="44"/>
      <c r="AB1" s="44"/>
    </row>
    <row r="2" spans="1:28" x14ac:dyDescent="0.25">
      <c r="A2" s="44">
        <v>6030</v>
      </c>
      <c r="B2" s="44">
        <v>5</v>
      </c>
      <c r="C2" s="45" t="s">
        <v>126</v>
      </c>
      <c r="D2" s="44">
        <v>177884037</v>
      </c>
      <c r="E2" s="44" t="s">
        <v>115</v>
      </c>
      <c r="F2" s="44">
        <v>6147294</v>
      </c>
      <c r="G2" s="44" t="s">
        <v>115</v>
      </c>
      <c r="H2" s="44">
        <v>457277382</v>
      </c>
      <c r="I2" s="44" t="s">
        <v>115</v>
      </c>
      <c r="J2" s="44">
        <v>148409</v>
      </c>
      <c r="K2" s="44" t="s">
        <v>115</v>
      </c>
      <c r="L2" s="44">
        <v>0</v>
      </c>
      <c r="M2" s="44" t="s">
        <v>115</v>
      </c>
      <c r="N2" s="44">
        <v>148409</v>
      </c>
      <c r="O2" s="44" t="s">
        <v>115</v>
      </c>
      <c r="P2" s="44">
        <v>1140736719</v>
      </c>
      <c r="Q2" s="44" t="s">
        <v>115</v>
      </c>
      <c r="R2" s="44">
        <v>0</v>
      </c>
      <c r="S2" s="44" t="s">
        <v>115</v>
      </c>
      <c r="T2" s="44">
        <v>1140736719</v>
      </c>
      <c r="U2" s="44" t="s">
        <v>115</v>
      </c>
      <c r="V2" s="44">
        <v>6078638398</v>
      </c>
      <c r="W2" s="44" t="s">
        <v>115</v>
      </c>
      <c r="X2" s="44">
        <v>2631108415</v>
      </c>
      <c r="Y2" s="44" t="s">
        <v>115</v>
      </c>
      <c r="Z2" s="44" t="str">
        <f>REPT(" ",101)</f>
        <v xml:space="preserve">                                                                                                     </v>
      </c>
      <c r="AA2" s="44" t="str">
        <f>CONCATENATE(A2,REPT("0",7-LEN(B2)),B2,C2, REPT("0",15-LEN(D2)),D2,E2,REPT("0",15-LEN(F2)),F2,G2,REPT("0",15-LEN(H2)),H2,I2,REPT("0",15-LEN(J2)),J2,K2,REPT("0",15-LEN(L2)),L2,M2,REPT("0",15-LEN(N2)),N2,O2,REPT("0",15-LEN(P2)),P2,Q2,REPT("0",15-LEN(R2)),R2,S2,REPT("0",15-LEN(T2)),T2,U2,REPT("0",15-LEN(V2)),V2,W2,REPT("0",15-LEN(X2)),X2,Y2,Z2)</f>
        <v xml:space="preserve">60300000005SCPI20060301000000177884037+000000006147294+000000457277382+000000000148409+000000000000000+000000000148409+000001140736719+000000000000000+000001140736719+000006078638398+000002631108415+                                                                                                     </v>
      </c>
      <c r="AB2" s="44">
        <f>LEN(AA2)</f>
        <v>300</v>
      </c>
    </row>
    <row r="4" spans="1:28" x14ac:dyDescent="0.25">
      <c r="H4" s="26"/>
      <c r="N4" s="26"/>
      <c r="O4" s="26"/>
      <c r="P4" s="26"/>
      <c r="Q4" s="26"/>
      <c r="R4" s="26"/>
      <c r="S4" s="26"/>
      <c r="T4" s="26"/>
      <c r="U4" s="26"/>
      <c r="V4" s="26"/>
      <c r="X4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O2"/>
    </sheetView>
  </sheetViews>
  <sheetFormatPr baseColWidth="10" defaultRowHeight="15" x14ac:dyDescent="0.25"/>
  <cols>
    <col min="1" max="1" width="14.85546875" customWidth="1"/>
    <col min="2" max="2" width="17" customWidth="1"/>
    <col min="4" max="4" width="12" bestFit="1" customWidth="1"/>
    <col min="6" max="6" width="12" bestFit="1" customWidth="1"/>
    <col min="7" max="7" width="14.5703125" bestFit="1" customWidth="1"/>
    <col min="10" max="10" width="14" customWidth="1"/>
    <col min="12" max="12" width="15.42578125" customWidth="1"/>
    <col min="14" max="14" width="102.42578125" customWidth="1"/>
  </cols>
  <sheetData>
    <row r="1" spans="1:15" ht="45" x14ac:dyDescent="0.25">
      <c r="A1" s="48" t="s">
        <v>0</v>
      </c>
      <c r="B1" s="48" t="s">
        <v>52</v>
      </c>
      <c r="C1" s="47" t="s">
        <v>134</v>
      </c>
      <c r="D1" s="49" t="s">
        <v>135</v>
      </c>
      <c r="E1" s="48" t="s">
        <v>90</v>
      </c>
      <c r="F1" s="50" t="s">
        <v>91</v>
      </c>
      <c r="G1" s="48" t="s">
        <v>92</v>
      </c>
      <c r="H1" s="50" t="s">
        <v>93</v>
      </c>
      <c r="I1" s="36" t="s">
        <v>94</v>
      </c>
      <c r="J1" s="37" t="s">
        <v>95</v>
      </c>
      <c r="K1" s="36" t="s">
        <v>96</v>
      </c>
      <c r="L1" s="37" t="s">
        <v>97</v>
      </c>
      <c r="M1" s="35" t="s">
        <v>7</v>
      </c>
      <c r="N1" s="44"/>
      <c r="O1" s="44"/>
    </row>
    <row r="2" spans="1:15" x14ac:dyDescent="0.25">
      <c r="A2" s="44">
        <v>6040</v>
      </c>
      <c r="B2" s="44">
        <v>6</v>
      </c>
      <c r="C2" s="45" t="s">
        <v>126</v>
      </c>
      <c r="D2" s="51">
        <v>35638579000</v>
      </c>
      <c r="E2" s="44">
        <v>0</v>
      </c>
      <c r="F2" s="44" t="s">
        <v>115</v>
      </c>
      <c r="G2" s="51">
        <v>18159910344</v>
      </c>
      <c r="H2" s="44" t="s">
        <v>115</v>
      </c>
      <c r="I2" s="44">
        <v>0</v>
      </c>
      <c r="J2" s="44" t="s">
        <v>115</v>
      </c>
      <c r="K2" s="44">
        <v>6626784102</v>
      </c>
      <c r="L2" s="44" t="s">
        <v>114</v>
      </c>
      <c r="M2" s="44" t="str">
        <f>REPT(" ",198)</f>
        <v xml:space="preserve">                                                                                                                                                                                                      </v>
      </c>
      <c r="N2" s="44" t="str">
        <f>CONCATENATE(A2,REPT("0",7-LEN(B2)),B2,C2,REPT("0",15-LEN(D2)),D2,REPT("0",15-LEN(E2)),E2,F2,REPT("0",15-LEN(G2)),G2,H2,REPT("0",15-LEN(I2)),I2,J2,REPT("0",15-LEN(K2)),K2,L2,M2)</f>
        <v xml:space="preserve">60400000006SCPI20060301000035638579000000000000000000+000018159910344+000000000000000+000006626784102-                                                                                                                                                                                                      </v>
      </c>
      <c r="O2" s="44">
        <f>LEN(N2)</f>
        <v>300</v>
      </c>
    </row>
    <row r="6" spans="1:15" x14ac:dyDescent="0.25">
      <c r="F6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I31" sqref="I31"/>
    </sheetView>
  </sheetViews>
  <sheetFormatPr baseColWidth="10" defaultRowHeight="15" x14ac:dyDescent="0.25"/>
  <cols>
    <col min="1" max="1" width="15.28515625" customWidth="1"/>
    <col min="2" max="2" width="18.140625" customWidth="1"/>
    <col min="5" max="5" width="16.28515625" customWidth="1"/>
    <col min="7" max="7" width="15" customWidth="1"/>
    <col min="8" max="8" width="18" customWidth="1"/>
    <col min="9" max="9" width="15.5703125" customWidth="1"/>
    <col min="11" max="11" width="16.5703125" customWidth="1"/>
    <col min="13" max="13" width="87.85546875" customWidth="1"/>
  </cols>
  <sheetData>
    <row r="1" spans="1:14" ht="45" x14ac:dyDescent="0.25">
      <c r="A1" s="48" t="s">
        <v>0</v>
      </c>
      <c r="B1" s="48" t="s">
        <v>52</v>
      </c>
      <c r="C1" s="47" t="s">
        <v>134</v>
      </c>
      <c r="D1" s="40" t="s">
        <v>98</v>
      </c>
      <c r="E1" s="41" t="s">
        <v>99</v>
      </c>
      <c r="F1" s="40" t="s">
        <v>100</v>
      </c>
      <c r="G1" s="41" t="s">
        <v>101</v>
      </c>
      <c r="H1" s="40" t="s">
        <v>102</v>
      </c>
      <c r="I1" s="41" t="s">
        <v>103</v>
      </c>
      <c r="J1" s="52" t="s">
        <v>104</v>
      </c>
      <c r="K1" s="41" t="s">
        <v>105</v>
      </c>
      <c r="L1" s="35" t="s">
        <v>7</v>
      </c>
      <c r="M1" s="44"/>
      <c r="N1" s="44"/>
    </row>
    <row r="2" spans="1:14" x14ac:dyDescent="0.25">
      <c r="A2" s="44">
        <v>6050</v>
      </c>
      <c r="B2" s="44">
        <v>7</v>
      </c>
      <c r="C2" s="45" t="s">
        <v>126</v>
      </c>
      <c r="D2" s="44">
        <v>0</v>
      </c>
      <c r="E2" s="44" t="s">
        <v>115</v>
      </c>
      <c r="F2" s="44">
        <v>0</v>
      </c>
      <c r="G2" s="44" t="s">
        <v>115</v>
      </c>
      <c r="H2" s="44">
        <v>0</v>
      </c>
      <c r="I2" s="44" t="s">
        <v>115</v>
      </c>
      <c r="J2" s="44">
        <v>445395805</v>
      </c>
      <c r="K2" s="44" t="s">
        <v>115</v>
      </c>
      <c r="L2" s="44" t="str">
        <f>REPT(" ",213)</f>
        <v xml:space="preserve">                                                                                                                                                                                                                     </v>
      </c>
      <c r="M2" s="44" t="str">
        <f>CONCATENATE(A2,REPT("0",7-LEN(B2)),B2,C2,REPT("0",15-LEN(D2)),D2,E2,REPT("0",15-LEN(F2)),F2,G2,REPT("0",15-LEN(H2)),H2,I2,REPT("0",15-LEN(J2)),J2,K2,L2)</f>
        <v xml:space="preserve">60500000007SCPI20060301000000000000000+000000000000000+000000000000000+000000445395805+                                                                                                                                                                                                                     </v>
      </c>
      <c r="N2" s="44">
        <f>+LEN(M2)</f>
        <v>300</v>
      </c>
    </row>
    <row r="6" spans="1:14" x14ac:dyDescent="0.25">
      <c r="E6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I14" sqref="I14"/>
    </sheetView>
  </sheetViews>
  <sheetFormatPr baseColWidth="10" defaultRowHeight="15" x14ac:dyDescent="0.25"/>
  <cols>
    <col min="1" max="1" width="14.5703125" customWidth="1"/>
    <col min="2" max="2" width="16.140625" customWidth="1"/>
    <col min="5" max="5" width="12" bestFit="1" customWidth="1"/>
    <col min="11" max="11" width="12" bestFit="1" customWidth="1"/>
    <col min="13" max="13" width="102.28515625" customWidth="1"/>
  </cols>
  <sheetData>
    <row r="1" spans="1:14" ht="45" x14ac:dyDescent="0.25">
      <c r="A1" s="48" t="s">
        <v>0</v>
      </c>
      <c r="B1" s="48" t="s">
        <v>52</v>
      </c>
      <c r="C1" s="47" t="s">
        <v>134</v>
      </c>
      <c r="D1" s="36" t="s">
        <v>106</v>
      </c>
      <c r="E1" s="37" t="s">
        <v>107</v>
      </c>
      <c r="F1" s="36" t="s">
        <v>108</v>
      </c>
      <c r="G1" s="37" t="s">
        <v>109</v>
      </c>
      <c r="H1" s="36" t="s">
        <v>110</v>
      </c>
      <c r="I1" s="37" t="s">
        <v>111</v>
      </c>
      <c r="J1" s="36" t="s">
        <v>112</v>
      </c>
      <c r="K1" s="49" t="s">
        <v>113</v>
      </c>
      <c r="L1" s="35" t="s">
        <v>7</v>
      </c>
      <c r="M1" s="44"/>
      <c r="N1" s="29"/>
    </row>
    <row r="2" spans="1:14" x14ac:dyDescent="0.25">
      <c r="A2" s="44">
        <v>6060</v>
      </c>
      <c r="B2" s="44">
        <v>8</v>
      </c>
      <c r="C2" s="45" t="s">
        <v>126</v>
      </c>
      <c r="D2" s="44">
        <v>0</v>
      </c>
      <c r="E2" s="44" t="s">
        <v>115</v>
      </c>
      <c r="F2" s="44">
        <v>643930744</v>
      </c>
      <c r="G2" s="44" t="s">
        <v>115</v>
      </c>
      <c r="H2" s="44">
        <v>2631108415</v>
      </c>
      <c r="I2" s="44" t="s">
        <v>115</v>
      </c>
      <c r="J2" s="44">
        <v>1876187727</v>
      </c>
      <c r="K2" s="51">
        <v>49015952479</v>
      </c>
      <c r="L2" s="44" t="str">
        <f>REPT(" ",199)</f>
        <v xml:space="preserve">                                                                                                                                                                                                       </v>
      </c>
      <c r="M2" s="44" t="str">
        <f>CONCATENATE(A2,REPT("0",7-LEN(B2)),B2,C2,REPT("0",15-LEN(D2)),D2,E2,REPT("0",15-LEN(F2)),F2,G2,REPT("0",15-LEN(H2)),H2,I2,REPT("0",15-LEN(J2)),J2,REPT("0",15-LEN(K2)),K2,L2)</f>
        <v xml:space="preserve">60600000008SCPI20060301000000000000000+000000643930744+000002631108415+000001876187727000049015952479                                                                                                                                                                                                       </v>
      </c>
      <c r="N2" s="29">
        <f>LEN(M2)</f>
        <v>300</v>
      </c>
    </row>
    <row r="5" spans="1:14" x14ac:dyDescent="0.25">
      <c r="E5" s="22"/>
    </row>
    <row r="6" spans="1:14" x14ac:dyDescent="0.25">
      <c r="E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Fichier remise</vt:lpstr>
      <vt:lpstr>enregistrement remettant</vt:lpstr>
      <vt:lpstr>enregistrement déclarant</vt:lpstr>
      <vt:lpstr>enregistrement 6010</vt:lpstr>
      <vt:lpstr>enregistrement 6020</vt:lpstr>
      <vt:lpstr>enregistrement 6030</vt:lpstr>
      <vt:lpstr>enregistrement 6040</vt:lpstr>
      <vt:lpstr>enregistrement 6050</vt:lpstr>
      <vt:lpstr>enregistrement 6060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DESBOIS</dc:creator>
  <cp:lastModifiedBy>Gisèle FOUREL</cp:lastModifiedBy>
  <dcterms:created xsi:type="dcterms:W3CDTF">2016-06-02T14:52:43Z</dcterms:created>
  <dcterms:modified xsi:type="dcterms:W3CDTF">2016-06-10T09:23:16Z</dcterms:modified>
</cp:coreProperties>
</file>