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5230" windowHeight="6180" tabRatio="847" activeTab="1"/>
  </bookViews>
  <sheets>
    <sheet name="Fichier remise" sheetId="1" r:id="rId1"/>
    <sheet name="enregistrement remettant" sheetId="2" r:id="rId2"/>
    <sheet name="enregistrement declarant" sheetId="3" r:id="rId3"/>
    <sheet name="enregist. portefeuille (1010)" sheetId="9" r:id="rId4"/>
    <sheet name="enregist. autre actif (1030)" sheetId="5" r:id="rId5"/>
    <sheet name="enregist. autre passif (1040) " sheetId="6" r:id="rId6"/>
    <sheet name="données complémentaires (1050)" sheetId="10" r:id="rId7"/>
  </sheets>
  <definedNames>
    <definedName name="_TD3">#N/A</definedName>
  </definedNames>
  <calcPr calcId="145621"/>
</workbook>
</file>

<file path=xl/calcChain.xml><?xml version="1.0" encoding="utf-8"?>
<calcChain xmlns="http://schemas.openxmlformats.org/spreadsheetml/2006/main">
  <c r="M2" i="6" l="1"/>
  <c r="M3" i="6"/>
  <c r="M4" i="6"/>
  <c r="B2" i="5" l="1"/>
  <c r="B2" i="9"/>
  <c r="N2" i="10" l="1"/>
  <c r="O2" i="10" l="1"/>
  <c r="P2" i="10" s="1"/>
  <c r="B4" i="1"/>
  <c r="AC2" i="9"/>
  <c r="I2" i="5"/>
  <c r="J2" i="5"/>
  <c r="K2" i="5"/>
  <c r="M2" i="5"/>
  <c r="K3" i="5"/>
  <c r="M3" i="5"/>
  <c r="H2" i="6"/>
  <c r="I2" i="6"/>
  <c r="J2" i="6"/>
  <c r="K2" i="6"/>
  <c r="A3" i="6"/>
  <c r="A4" i="6" s="1"/>
  <c r="I3" i="6"/>
  <c r="J3" i="6"/>
  <c r="K3" i="6"/>
  <c r="H4" i="6"/>
  <c r="I4" i="6"/>
  <c r="J4" i="6"/>
  <c r="K4" i="6"/>
  <c r="B2" i="3"/>
  <c r="K2" i="3"/>
  <c r="H2" i="2"/>
  <c r="I2" i="2"/>
  <c r="J2" i="2" s="1"/>
  <c r="B5" i="1"/>
  <c r="B6" i="1"/>
  <c r="B7" i="1"/>
  <c r="B8" i="1"/>
  <c r="B9" i="1"/>
  <c r="B10" i="1"/>
  <c r="L2" i="3"/>
  <c r="M2" i="3" s="1"/>
  <c r="AD2" i="9" l="1"/>
  <c r="AE2" i="9" s="1"/>
  <c r="AF2" i="9" l="1"/>
  <c r="L2" i="5" l="1"/>
  <c r="N2" i="5" s="1"/>
  <c r="O2" i="5" s="1"/>
  <c r="B3" i="5"/>
  <c r="B2" i="6" s="1"/>
  <c r="L2" i="6" s="1"/>
  <c r="L3" i="5" l="1"/>
  <c r="N3" i="5" s="1"/>
  <c r="O3" i="5" s="1"/>
  <c r="B3" i="6" l="1"/>
  <c r="L3" i="6" s="1"/>
  <c r="N2" i="6"/>
  <c r="O2" i="6" s="1"/>
  <c r="N3" i="6" l="1"/>
  <c r="O3" i="6" s="1"/>
  <c r="B4" i="6"/>
  <c r="L4" i="6" s="1"/>
  <c r="N4" i="6" l="1"/>
  <c r="O4" i="6" s="1"/>
  <c r="B3" i="1"/>
  <c r="B2" i="1"/>
</calcChain>
</file>

<file path=xl/sharedStrings.xml><?xml version="1.0" encoding="utf-8"?>
<sst xmlns="http://schemas.openxmlformats.org/spreadsheetml/2006/main" count="152" uniqueCount="102">
  <si>
    <t>en-tête</t>
  </si>
  <si>
    <t>enregistrement remettant</t>
  </si>
  <si>
    <t>enregistrement déclarant</t>
  </si>
  <si>
    <t>enregistrement autres actifs</t>
  </si>
  <si>
    <t>enregistrements autres passifs</t>
  </si>
  <si>
    <t>données complémentaires</t>
  </si>
  <si>
    <t xml:space="preserve">Code Enregistrement </t>
  </si>
  <si>
    <t xml:space="preserve">N° Enregistrement </t>
  </si>
  <si>
    <t>Code remettant</t>
  </si>
  <si>
    <t>Indicateur de production ou test</t>
  </si>
  <si>
    <t>Type du fichier</t>
  </si>
  <si>
    <t xml:space="preserve">Date création remise </t>
  </si>
  <si>
    <t>Heure création remise</t>
  </si>
  <si>
    <t>Filler</t>
  </si>
  <si>
    <t>0010</t>
  </si>
  <si>
    <t>TEST</t>
  </si>
  <si>
    <t>T</t>
  </si>
  <si>
    <t>périodicité de publication de la valeur liquidative</t>
  </si>
  <si>
    <t>Indicateur HEDGE fund</t>
  </si>
  <si>
    <t>date de derniere VL</t>
  </si>
  <si>
    <t>Date arrêté</t>
  </si>
  <si>
    <t>Contenu de la déclaration</t>
  </si>
  <si>
    <t>Délai publication VL</t>
  </si>
  <si>
    <t>0020</t>
  </si>
  <si>
    <t>N</t>
  </si>
  <si>
    <t xml:space="preserve">N°     Enregistrement </t>
  </si>
  <si>
    <t xml:space="preserve">Code valeur externe </t>
  </si>
  <si>
    <t xml:space="preserve">Code valeur interne </t>
  </si>
  <si>
    <t xml:space="preserve">Filler </t>
  </si>
  <si>
    <t>Code de Compte (actif)</t>
  </si>
  <si>
    <t>Encours en cents d'EUROS</t>
  </si>
  <si>
    <t>Sens encours</t>
  </si>
  <si>
    <t xml:space="preserve">Code Devise </t>
  </si>
  <si>
    <t xml:space="preserve">Pays de résidence de la contrepartie </t>
  </si>
  <si>
    <t xml:space="preserve">Secteur institutionnel de la contrepartie </t>
  </si>
  <si>
    <t>Durée initiale</t>
  </si>
  <si>
    <t>N° enreg</t>
  </si>
  <si>
    <t>encours</t>
  </si>
  <si>
    <t>+</t>
  </si>
  <si>
    <t>FR</t>
  </si>
  <si>
    <t>EUR</t>
  </si>
  <si>
    <t>Code de Compte (passif)</t>
  </si>
  <si>
    <t xml:space="preserve">Durée initiale </t>
  </si>
  <si>
    <t>Zone réservée</t>
  </si>
  <si>
    <t>-</t>
  </si>
  <si>
    <t xml:space="preserve">Type code valeur externe </t>
  </si>
  <si>
    <t>Libellé valeur</t>
  </si>
  <si>
    <t>Indicateur de produit synthétique ou échange financier adossé</t>
  </si>
  <si>
    <t>Nature du titre</t>
  </si>
  <si>
    <t>Devise d'enregistrement du titre</t>
  </si>
  <si>
    <t>Sens du contrat</t>
  </si>
  <si>
    <t>titre de l'entreprise et des entreprises liées</t>
  </si>
  <si>
    <t>Titre à caractère immobilier</t>
  </si>
  <si>
    <t>Nombre de titres en portefeuille</t>
  </si>
  <si>
    <t>Nombre de décimales</t>
  </si>
  <si>
    <t xml:space="preserve">Différence d'estimation </t>
  </si>
  <si>
    <t>Sens différence d'estimation</t>
  </si>
  <si>
    <t>Cours du titre  de la dernière VL</t>
  </si>
  <si>
    <t>Devise du nominal ou notionnel</t>
  </si>
  <si>
    <t>Encours en cents d'euros</t>
  </si>
  <si>
    <t>Coupon couru en cents d'euros</t>
  </si>
  <si>
    <t>Montant du nominal ou notionnel. En cents d'euros</t>
  </si>
  <si>
    <t xml:space="preserve">Nature de l'opération </t>
  </si>
  <si>
    <t xml:space="preserve">Code devise </t>
  </si>
  <si>
    <t>Pays de résidence de la contrepartie</t>
  </si>
  <si>
    <t>Secteur institutionnel de la contrepartie</t>
  </si>
  <si>
    <t xml:space="preserve">  </t>
  </si>
  <si>
    <t xml:space="preserve">   </t>
  </si>
  <si>
    <t xml:space="preserve"> </t>
  </si>
  <si>
    <t>1010</t>
  </si>
  <si>
    <t>FIRELIE</t>
  </si>
  <si>
    <t>L</t>
  </si>
  <si>
    <t>enregistrement portefeuille</t>
  </si>
  <si>
    <t>concat1</t>
  </si>
  <si>
    <t>concat finale</t>
  </si>
  <si>
    <t>Montant des souscriptions en cents d'EUROS</t>
  </si>
  <si>
    <t>Montant des rachats en cents d'EUROS</t>
  </si>
  <si>
    <t>Dividendes et acomptes versés en cents d'EUROS</t>
  </si>
  <si>
    <t>Encours de l'Actif net en cents d'EUROS</t>
  </si>
  <si>
    <t>Nombre de parts</t>
  </si>
  <si>
    <t>Nombre de décimales pour les titres d'opcvm décimalisés</t>
  </si>
  <si>
    <t>% de parts au porteur</t>
  </si>
  <si>
    <t>% de parts au nominatif</t>
  </si>
  <si>
    <t>Total Actif</t>
  </si>
  <si>
    <t>Total Passif</t>
  </si>
  <si>
    <t>SCO1</t>
  </si>
  <si>
    <t>MEN</t>
  </si>
  <si>
    <t>FA</t>
  </si>
  <si>
    <t>ISIN du fonds</t>
  </si>
  <si>
    <t>FR0012929438</t>
  </si>
  <si>
    <t>I</t>
  </si>
  <si>
    <t>DE000A1G4PS9</t>
  </si>
  <si>
    <t xml:space="preserve">00100000001672003308TESTT201703291120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</si>
  <si>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00200000002FR0012929438FAMENN20170331201703SCO1020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</si>
  <si>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10300000004FR0012929438400000000000000000000+EUR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</si>
  <si>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10300000005FR0012929438510000000000078285730+EURFRNL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</si>
  <si>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10400000006FR0012929438100000000002599389639-EUR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</si>
  <si>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10400000007FR0012929438103000000000250000000-EURFR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</si>
  <si>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10400000008FR0012929438400000000000011528450-EUR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</si>
  <si>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10100000003FR0012929438IDE000A1G4PS9121426036002FIRELIE                                 N01EUR  N0000000270400000000000170048050+0000000009366246000000000000000   000002532632259+00000000000000000EURFRT                                                                                                  </t>
  </si>
  <si>
    <t>Classification de l'OPC</t>
  </si>
  <si>
    <t>10500000009FR001292943800000000000000000000000000000000000000000000000000259938963900000000000000250060000010000000002610918089000002610918089000000000000000000000000000000000000000000000000000000000000000000000000000000000000000000000000000000000000000000000000000000000000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</si>
</sst>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_-* #,##0.00\ _F_-;\-* #,##0.00\ _F_-;_-* &quot;-&quot;??\ _F_-;_-@_-"/>
  </numFmts>
  <fonts count="24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8"/>
      <color indexed="8"/>
      <name val="Courier New"/>
      <family val="3"/>
      <charset val="1"/>
    </font>
    <font>
      <sz val="8"/>
      <name val="Courier New"/>
      <family val="3"/>
      <charset val="1"/>
    </font>
    <font>
      <i/>
      <sz val="8"/>
      <name val="Arial"/>
      <family val="2"/>
      <charset val="1"/>
    </font>
    <font>
      <u/>
      <sz val="8"/>
      <name val="Arial"/>
      <family val="2"/>
      <charset val="1"/>
    </font>
    <font>
      <u/>
      <sz val="10"/>
      <color indexed="12"/>
      <name val="Arial"/>
      <family val="2"/>
      <charset val="1"/>
    </font>
    <font>
      <sz val="8"/>
      <name val="Arial"/>
      <family val="2"/>
      <charset val="1"/>
    </font>
    <font>
      <sz val="8"/>
      <color indexed="25"/>
      <name val="Arial"/>
      <family val="2"/>
      <charset val="1"/>
    </font>
    <font>
      <i/>
      <sz val="8"/>
      <color indexed="12"/>
      <name val="Arial"/>
      <family val="2"/>
      <charset val="1"/>
    </font>
    <font>
      <b/>
      <sz val="8"/>
      <color indexed="25"/>
      <name val="Arial"/>
      <family val="2"/>
      <charset val="1"/>
    </font>
    <font>
      <b/>
      <sz val="8"/>
      <color indexed="8"/>
      <name val="Courier New"/>
      <family val="3"/>
      <charset val="1"/>
    </font>
    <font>
      <u/>
      <sz val="8"/>
      <color indexed="12"/>
      <name val="Arial"/>
      <family val="2"/>
      <charset val="1"/>
    </font>
    <font>
      <b/>
      <sz val="8"/>
      <color indexed="10"/>
      <name val="Arial"/>
      <family val="2"/>
      <charset val="1"/>
    </font>
    <font>
      <i/>
      <sz val="10"/>
      <color indexed="12"/>
      <name val="Arial"/>
      <family val="2"/>
      <charset val="1"/>
    </font>
    <font>
      <sz val="8"/>
      <color indexed="12"/>
      <name val="Arial"/>
      <family val="2"/>
      <charset val="1"/>
    </font>
    <font>
      <sz val="10"/>
      <name val="Arial"/>
      <family val="2"/>
    </font>
    <font>
      <sz val="10"/>
      <name val="Courier New"/>
      <family val="3"/>
    </font>
    <font>
      <i/>
      <sz val="8"/>
      <color rgb="FF0070C0"/>
      <name val="Arial"/>
      <family val="2"/>
      <charset val="1"/>
    </font>
    <font>
      <sz val="11"/>
      <color rgb="FF1F497D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4"/>
        <bgColor indexed="44"/>
      </patternFill>
    </fill>
    <fill>
      <patternFill patternType="solid">
        <fgColor indexed="57"/>
        <bgColor indexed="21"/>
      </patternFill>
    </fill>
    <fill>
      <patternFill patternType="solid">
        <fgColor indexed="50"/>
        <bgColor indexed="55"/>
      </patternFill>
    </fill>
    <fill>
      <patternFill patternType="solid">
        <fgColor indexed="54"/>
        <bgColor indexed="63"/>
      </patternFill>
    </fill>
    <fill>
      <patternFill patternType="solid">
        <fgColor indexed="55"/>
        <bgColor indexed="24"/>
      </patternFill>
    </fill>
    <fill>
      <patternFill patternType="solid">
        <fgColor indexed="44"/>
        <bgColor indexed="2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4" fillId="0" borderId="0"/>
    <xf numFmtId="0" fontId="10" fillId="0" borderId="0"/>
    <xf numFmtId="0" fontId="2" fillId="0" borderId="0"/>
    <xf numFmtId="0" fontId="2" fillId="0" borderId="0"/>
    <xf numFmtId="0" fontId="3" fillId="0" borderId="0">
      <alignment vertical="center"/>
    </xf>
    <xf numFmtId="0" fontId="1" fillId="0" borderId="0"/>
    <xf numFmtId="165" fontId="20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5" fillId="0" borderId="0" xfId="1" applyFont="1"/>
    <xf numFmtId="0" fontId="6" fillId="0" borderId="0" xfId="1" applyFont="1"/>
    <xf numFmtId="0" fontId="4" fillId="0" borderId="0" xfId="1"/>
    <xf numFmtId="0" fontId="6" fillId="0" borderId="0" xfId="1" applyFont="1" applyFill="1"/>
    <xf numFmtId="0" fontId="7" fillId="0" borderId="0" xfId="1" applyFont="1"/>
    <xf numFmtId="0" fontId="8" fillId="0" borderId="1" xfId="3" applyFont="1" applyBorder="1" applyAlignment="1">
      <alignment vertical="center" wrapText="1"/>
    </xf>
    <xf numFmtId="0" fontId="9" fillId="0" borderId="1" xfId="2" applyNumberFormat="1" applyFont="1" applyFill="1" applyBorder="1" applyAlignment="1" applyProtection="1">
      <alignment vertical="center" wrapText="1"/>
    </xf>
    <xf numFmtId="164" fontId="11" fillId="2" borderId="1" xfId="5" applyNumberFormat="1" applyFont="1" applyFill="1" applyBorder="1" applyAlignment="1">
      <alignment horizontal="center" vertical="center"/>
    </xf>
    <xf numFmtId="0" fontId="5" fillId="2" borderId="0" xfId="1" applyFont="1" applyFill="1"/>
    <xf numFmtId="0" fontId="5" fillId="3" borderId="0" xfId="1" applyFont="1" applyFill="1" applyAlignment="1">
      <alignment horizontal="center"/>
    </xf>
    <xf numFmtId="0" fontId="12" fillId="4" borderId="0" xfId="1" applyFont="1" applyFill="1"/>
    <xf numFmtId="0" fontId="5" fillId="5" borderId="0" xfId="1" applyFont="1" applyFill="1"/>
    <xf numFmtId="0" fontId="11" fillId="0" borderId="1" xfId="2" applyNumberFormat="1" applyFont="1" applyFill="1" applyBorder="1" applyAlignment="1" applyProtection="1">
      <alignment vertical="center" wrapText="1"/>
    </xf>
    <xf numFmtId="0" fontId="13" fillId="0" borderId="0" xfId="3" applyFont="1" applyBorder="1" applyAlignment="1">
      <alignment vertical="center" wrapText="1"/>
    </xf>
    <xf numFmtId="0" fontId="5" fillId="3" borderId="0" xfId="1" applyFont="1" applyFill="1"/>
    <xf numFmtId="0" fontId="14" fillId="4" borderId="0" xfId="1" applyFont="1" applyFill="1"/>
    <xf numFmtId="0" fontId="15" fillId="0" borderId="0" xfId="1" applyFont="1"/>
    <xf numFmtId="0" fontId="8" fillId="0" borderId="1" xfId="3" applyFont="1" applyFill="1" applyBorder="1" applyAlignment="1">
      <alignment vertical="center" wrapText="1"/>
    </xf>
    <xf numFmtId="164" fontId="5" fillId="2" borderId="0" xfId="1" applyNumberFormat="1" applyFont="1" applyFill="1"/>
    <xf numFmtId="0" fontId="14" fillId="2" borderId="0" xfId="1" applyFont="1" applyFill="1"/>
    <xf numFmtId="0" fontId="5" fillId="6" borderId="0" xfId="1" applyFont="1" applyFill="1"/>
    <xf numFmtId="0" fontId="16" fillId="0" borderId="1" xfId="2" applyNumberFormat="1" applyFont="1" applyFill="1" applyBorder="1" applyAlignment="1" applyProtection="1">
      <alignment vertical="center" wrapText="1"/>
    </xf>
    <xf numFmtId="0" fontId="17" fillId="4" borderId="0" xfId="1" applyFont="1" applyFill="1"/>
    <xf numFmtId="0" fontId="5" fillId="4" borderId="0" xfId="1" applyFont="1" applyFill="1"/>
    <xf numFmtId="0" fontId="13" fillId="2" borderId="0" xfId="3" applyFont="1" applyFill="1" applyBorder="1" applyAlignment="1">
      <alignment vertical="center" wrapText="1"/>
    </xf>
    <xf numFmtId="0" fontId="13" fillId="5" borderId="0" xfId="3" applyFont="1" applyFill="1" applyBorder="1" applyAlignment="1">
      <alignment vertical="center" wrapText="1"/>
    </xf>
    <xf numFmtId="0" fontId="18" fillId="0" borderId="0" xfId="3" applyFont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1" fontId="18" fillId="0" borderId="0" xfId="3" applyNumberFormat="1" applyFont="1" applyBorder="1" applyAlignment="1">
      <alignment horizontal="center" vertical="center" wrapText="1"/>
    </xf>
    <xf numFmtId="0" fontId="18" fillId="0" borderId="0" xfId="3" applyFont="1" applyBorder="1" applyAlignment="1">
      <alignment horizontal="center" vertical="center"/>
    </xf>
    <xf numFmtId="0" fontId="4" fillId="0" borderId="0" xfId="1" applyBorder="1"/>
    <xf numFmtId="0" fontId="6" fillId="7" borderId="0" xfId="1" applyFont="1" applyFill="1"/>
    <xf numFmtId="0" fontId="8" fillId="0" borderId="1" xfId="4" applyFont="1" applyBorder="1" applyAlignment="1">
      <alignment vertical="center" wrapText="1"/>
    </xf>
    <xf numFmtId="0" fontId="5" fillId="0" borderId="0" xfId="1" applyFont="1" applyFill="1"/>
    <xf numFmtId="0" fontId="14" fillId="3" borderId="0" xfId="1" applyFont="1" applyFill="1" applyAlignment="1">
      <alignment horizontal="center"/>
    </xf>
    <xf numFmtId="0" fontId="21" fillId="0" borderId="0" xfId="0" applyFont="1"/>
    <xf numFmtId="0" fontId="0" fillId="0" borderId="0" xfId="0" applyAlignment="1"/>
    <xf numFmtId="0" fontId="4" fillId="0" borderId="0" xfId="1" applyFill="1"/>
    <xf numFmtId="1" fontId="14" fillId="4" borderId="0" xfId="1" applyNumberFormat="1" applyFont="1" applyFill="1"/>
    <xf numFmtId="49" fontId="0" fillId="0" borderId="0" xfId="0" applyNumberFormat="1"/>
    <xf numFmtId="0" fontId="0" fillId="0" borderId="0" xfId="0"/>
    <xf numFmtId="0" fontId="0" fillId="0" borderId="0" xfId="0"/>
    <xf numFmtId="0" fontId="8" fillId="0" borderId="1" xfId="4" applyFont="1" applyFill="1" applyBorder="1" applyAlignment="1">
      <alignment vertical="center" wrapText="1"/>
    </xf>
    <xf numFmtId="0" fontId="8" fillId="0" borderId="1" xfId="8" applyFont="1" applyFill="1" applyBorder="1" applyAlignment="1">
      <alignment vertical="center" wrapText="1"/>
    </xf>
    <xf numFmtId="0" fontId="0" fillId="0" borderId="0" xfId="0" applyFill="1"/>
    <xf numFmtId="0" fontId="22" fillId="0" borderId="0" xfId="3" applyFont="1" applyBorder="1" applyAlignment="1">
      <alignment vertical="center" wrapText="1"/>
    </xf>
    <xf numFmtId="0" fontId="8" fillId="0" borderId="2" xfId="3" applyFont="1" applyBorder="1" applyAlignment="1">
      <alignment vertical="center" wrapText="1"/>
    </xf>
    <xf numFmtId="0" fontId="19" fillId="0" borderId="3" xfId="2" applyNumberFormat="1" applyFont="1" applyFill="1" applyBorder="1" applyAlignment="1" applyProtection="1">
      <alignment vertical="center" wrapText="1"/>
    </xf>
    <xf numFmtId="0" fontId="23" fillId="0" borderId="0" xfId="0" applyFont="1"/>
    <xf numFmtId="1" fontId="0" fillId="0" borderId="0" xfId="0" applyNumberFormat="1"/>
  </cellXfs>
  <cellStyles count="9">
    <cellStyle name="Excel Built-in Normal" xfId="1"/>
    <cellStyle name="Lien hypertexte" xfId="2" builtinId="8"/>
    <cellStyle name="Milliers 2" xfId="7"/>
    <cellStyle name="Normal" xfId="0" builtinId="0"/>
    <cellStyle name="Normal 2" xfId="6"/>
    <cellStyle name="Normal_D(1) + D(2)" xfId="3"/>
    <cellStyle name="Normal_D(3) + D(4)" xfId="4"/>
    <cellStyle name="Normal_E+F D" xfId="8"/>
    <cellStyle name="Normal_nom enrg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58ED5"/>
      <rgbColor rgb="0095B3D7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95959"/>
      <rgbColor rgb="00A6A6A6"/>
      <rgbColor rgb="00003366"/>
      <rgbColor rgb="0000B050"/>
      <rgbColor rgb="00003300"/>
      <rgbColor rgb="00333300"/>
      <rgbColor rgb="00993300"/>
      <rgbColor rgb="007030A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0" sqref="C10"/>
    </sheetView>
  </sheetViews>
  <sheetFormatPr baseColWidth="10" defaultColWidth="10.7109375" defaultRowHeight="12.75" x14ac:dyDescent="0.2"/>
  <cols>
    <col min="1" max="1" width="22.85546875" style="1" customWidth="1"/>
    <col min="2" max="2" width="4" style="1" customWidth="1"/>
    <col min="3" max="3" width="80.85546875" style="2" customWidth="1"/>
    <col min="4" max="16384" width="10.7109375" style="3"/>
  </cols>
  <sheetData>
    <row r="1" spans="1:3" x14ac:dyDescent="0.2">
      <c r="A1" s="1" t="s">
        <v>0</v>
      </c>
    </row>
    <row r="2" spans="1:3" x14ac:dyDescent="0.2">
      <c r="A2" s="1" t="s">
        <v>1</v>
      </c>
      <c r="B2" s="1">
        <f>LEN(C2)</f>
        <v>300</v>
      </c>
      <c r="C2" s="2" t="s">
        <v>92</v>
      </c>
    </row>
    <row r="3" spans="1:3" x14ac:dyDescent="0.2">
      <c r="A3" s="1" t="s">
        <v>2</v>
      </c>
      <c r="B3" s="1">
        <f t="shared" ref="B3:B10" si="0">LEN(C3)</f>
        <v>300</v>
      </c>
      <c r="C3" s="2" t="s">
        <v>93</v>
      </c>
    </row>
    <row r="4" spans="1:3" x14ac:dyDescent="0.2">
      <c r="A4" s="1" t="s">
        <v>72</v>
      </c>
      <c r="B4" s="1">
        <f t="shared" si="0"/>
        <v>300</v>
      </c>
      <c r="C4" s="2" t="s">
        <v>99</v>
      </c>
    </row>
    <row r="5" spans="1:3" x14ac:dyDescent="0.2">
      <c r="A5" s="1" t="s">
        <v>3</v>
      </c>
      <c r="B5" s="1">
        <f t="shared" si="0"/>
        <v>300</v>
      </c>
      <c r="C5" s="4" t="s">
        <v>94</v>
      </c>
    </row>
    <row r="6" spans="1:3" x14ac:dyDescent="0.2">
      <c r="B6" s="1">
        <f t="shared" si="0"/>
        <v>300</v>
      </c>
      <c r="C6" s="4" t="s">
        <v>95</v>
      </c>
    </row>
    <row r="7" spans="1:3" x14ac:dyDescent="0.2">
      <c r="A7" s="1" t="s">
        <v>4</v>
      </c>
      <c r="B7" s="1">
        <f t="shared" si="0"/>
        <v>300</v>
      </c>
      <c r="C7" s="2" t="s">
        <v>96</v>
      </c>
    </row>
    <row r="8" spans="1:3" x14ac:dyDescent="0.2">
      <c r="B8" s="1">
        <f t="shared" si="0"/>
        <v>300</v>
      </c>
      <c r="C8" s="2" t="s">
        <v>97</v>
      </c>
    </row>
    <row r="9" spans="1:3" x14ac:dyDescent="0.2">
      <c r="B9" s="1">
        <f t="shared" si="0"/>
        <v>300</v>
      </c>
      <c r="C9" s="2" t="s">
        <v>98</v>
      </c>
    </row>
    <row r="10" spans="1:3" x14ac:dyDescent="0.2">
      <c r="A10" s="1" t="s">
        <v>5</v>
      </c>
      <c r="B10" s="1">
        <f t="shared" si="0"/>
        <v>300</v>
      </c>
      <c r="C10" s="5" t="s">
        <v>101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>
      <selection activeCell="C2" sqref="C2"/>
    </sheetView>
  </sheetViews>
  <sheetFormatPr baseColWidth="10" defaultColWidth="10.7109375" defaultRowHeight="12.75" x14ac:dyDescent="0.2"/>
  <cols>
    <col min="1" max="2" width="6.5703125" style="3" customWidth="1"/>
    <col min="3" max="3" width="10.28515625" style="3" customWidth="1"/>
    <col min="4" max="4" width="12.140625" style="3" customWidth="1"/>
    <col min="5" max="5" width="7.140625" style="3" customWidth="1"/>
    <col min="6" max="6" width="9" style="3" customWidth="1"/>
    <col min="7" max="7" width="9.28515625" style="3" customWidth="1"/>
    <col min="8" max="8" width="5.42578125" style="3" customWidth="1"/>
    <col min="9" max="9" width="46.42578125" style="3" customWidth="1"/>
    <col min="10" max="10" width="4" style="3" customWidth="1"/>
    <col min="11" max="16384" width="10.7109375" style="3"/>
  </cols>
  <sheetData>
    <row r="1" spans="1:15" ht="45" x14ac:dyDescent="0.2">
      <c r="A1" s="6" t="s">
        <v>6</v>
      </c>
      <c r="B1" s="6" t="s">
        <v>7</v>
      </c>
      <c r="C1" s="6" t="s">
        <v>8</v>
      </c>
      <c r="D1" s="7" t="s">
        <v>9</v>
      </c>
      <c r="E1" s="6" t="s">
        <v>10</v>
      </c>
      <c r="F1" s="6" t="s">
        <v>11</v>
      </c>
      <c r="G1" s="6" t="s">
        <v>12</v>
      </c>
      <c r="H1" s="6" t="s">
        <v>13</v>
      </c>
      <c r="I1" s="1"/>
      <c r="J1" s="1"/>
      <c r="K1" s="1"/>
      <c r="L1" s="1"/>
      <c r="M1" s="1"/>
      <c r="N1" s="1"/>
      <c r="O1" s="1"/>
    </row>
    <row r="2" spans="1:15" s="1" customFormat="1" ht="11.25" x14ac:dyDescent="0.2">
      <c r="A2" s="8" t="s">
        <v>14</v>
      </c>
      <c r="B2" s="9">
        <v>1</v>
      </c>
      <c r="C2" s="10">
        <v>672003308</v>
      </c>
      <c r="D2" s="11" t="s">
        <v>15</v>
      </c>
      <c r="E2" s="11" t="s">
        <v>16</v>
      </c>
      <c r="F2" s="11">
        <v>20170329</v>
      </c>
      <c r="G2" s="11">
        <v>1120</v>
      </c>
      <c r="H2" s="12" t="str">
        <f>REPT(" ",263)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2" s="2" t="str">
        <f>CONCATENATE(A2,REPT("0",7-LEN(B2)),B2,C2,D2,E2,F2,G2,H2)</f>
        <v xml:space="preserve">00100000001672003308TESTT201703291120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J2" s="1">
        <f>LEN(I2)</f>
        <v>300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C2" sqref="C2"/>
    </sheetView>
  </sheetViews>
  <sheetFormatPr baseColWidth="10" defaultColWidth="10.7109375" defaultRowHeight="12.75" x14ac:dyDescent="0.2"/>
  <cols>
    <col min="1" max="1" width="6.5703125" style="3" customWidth="1"/>
    <col min="2" max="2" width="6.42578125" style="3" customWidth="1"/>
    <col min="3" max="3" width="13" style="3" customWidth="1"/>
    <col min="4" max="4" width="10.140625" style="3" customWidth="1"/>
    <col min="5" max="5" width="9.7109375" style="3" customWidth="1"/>
    <col min="6" max="6" width="9" style="3" customWidth="1"/>
    <col min="7" max="7" width="9.28515625" style="3" customWidth="1"/>
    <col min="8" max="8" width="8" style="3" customWidth="1"/>
    <col min="9" max="10" width="9.85546875" style="3" customWidth="1"/>
    <col min="11" max="11" width="5.85546875" style="3" customWidth="1"/>
    <col min="12" max="12" width="52" style="3" customWidth="1"/>
    <col min="13" max="13" width="4" style="3" customWidth="1"/>
    <col min="14" max="16384" width="10.7109375" style="3"/>
  </cols>
  <sheetData>
    <row r="1" spans="1:16" ht="56.25" x14ac:dyDescent="0.2">
      <c r="A1" s="6" t="s">
        <v>6</v>
      </c>
      <c r="B1" s="6" t="s">
        <v>7</v>
      </c>
      <c r="C1" s="46" t="s">
        <v>88</v>
      </c>
      <c r="D1" s="13" t="s">
        <v>100</v>
      </c>
      <c r="E1" s="6" t="s">
        <v>17</v>
      </c>
      <c r="F1" s="6" t="s">
        <v>18</v>
      </c>
      <c r="G1" s="6" t="s">
        <v>19</v>
      </c>
      <c r="H1" s="6" t="s">
        <v>20</v>
      </c>
      <c r="I1" s="6" t="s">
        <v>21</v>
      </c>
      <c r="J1" s="14" t="s">
        <v>22</v>
      </c>
      <c r="K1" s="1" t="s">
        <v>13</v>
      </c>
      <c r="L1" s="1"/>
      <c r="M1" s="1"/>
      <c r="N1" s="1"/>
      <c r="O1" s="1"/>
      <c r="P1" s="1"/>
    </row>
    <row r="2" spans="1:16" s="1" customFormat="1" ht="15" x14ac:dyDescent="0.25">
      <c r="A2" s="9" t="s">
        <v>23</v>
      </c>
      <c r="B2" s="9">
        <f>'enregistrement remettant'!B2+1</f>
        <v>2</v>
      </c>
      <c r="C2" s="49" t="s">
        <v>89</v>
      </c>
      <c r="D2" s="15" t="s">
        <v>87</v>
      </c>
      <c r="E2" s="15" t="s">
        <v>86</v>
      </c>
      <c r="F2" s="15" t="s">
        <v>24</v>
      </c>
      <c r="G2" s="16">
        <v>20170331</v>
      </c>
      <c r="H2" s="16">
        <v>201703</v>
      </c>
      <c r="I2" s="15" t="s">
        <v>85</v>
      </c>
      <c r="J2" s="15">
        <v>20</v>
      </c>
      <c r="K2" s="12" t="str">
        <f>REPT(" ",250)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</c>
      <c r="L2" s="17" t="str">
        <f>CONCATENATE(A2,REPT("0",7-LEN(B2)),B2,C2,D2,E2,F2,G2,H2,I2,REPT("0",3-LEN(J2)),J2,$K$2)</f>
        <v xml:space="preserve">00200000002FR0012929438FAMENN20170331201703SCO1020                                                                                                                                                                                                                                                          </v>
      </c>
      <c r="M2" s="1">
        <f>LEN(L2)</f>
        <v>300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AE2" sqref="AE2"/>
    </sheetView>
  </sheetViews>
  <sheetFormatPr baseColWidth="10" defaultRowHeight="12.75" x14ac:dyDescent="0.2"/>
  <cols>
    <col min="1" max="1" width="9.85546875" customWidth="1"/>
    <col min="2" max="2" width="6.28515625" customWidth="1"/>
    <col min="6" max="6" width="14.42578125" customWidth="1"/>
    <col min="18" max="18" width="15.42578125" bestFit="1" customWidth="1"/>
    <col min="30" max="30" width="25.7109375" customWidth="1"/>
    <col min="31" max="31" width="34.140625" customWidth="1"/>
  </cols>
  <sheetData>
    <row r="1" spans="1:32" ht="67.5" x14ac:dyDescent="0.2">
      <c r="A1" s="6" t="s">
        <v>6</v>
      </c>
      <c r="B1" s="6" t="s">
        <v>25</v>
      </c>
      <c r="C1" s="46" t="s">
        <v>88</v>
      </c>
      <c r="D1" s="6" t="s">
        <v>45</v>
      </c>
      <c r="E1" s="6" t="s">
        <v>26</v>
      </c>
      <c r="F1" s="6" t="s">
        <v>27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8" t="s">
        <v>54</v>
      </c>
      <c r="P1" s="18" t="s">
        <v>55</v>
      </c>
      <c r="Q1" s="18" t="s">
        <v>56</v>
      </c>
      <c r="R1" s="18" t="s">
        <v>57</v>
      </c>
      <c r="S1" s="18" t="s">
        <v>54</v>
      </c>
      <c r="T1" s="18" t="s">
        <v>61</v>
      </c>
      <c r="U1" s="18" t="s">
        <v>58</v>
      </c>
      <c r="V1" s="18" t="s">
        <v>59</v>
      </c>
      <c r="W1" s="18" t="s">
        <v>31</v>
      </c>
      <c r="X1" s="18" t="s">
        <v>60</v>
      </c>
      <c r="Y1" s="18" t="s">
        <v>62</v>
      </c>
      <c r="Z1" s="18" t="s">
        <v>63</v>
      </c>
      <c r="AA1" s="18" t="s">
        <v>64</v>
      </c>
      <c r="AB1" s="18" t="s">
        <v>65</v>
      </c>
      <c r="AC1" s="6" t="s">
        <v>28</v>
      </c>
      <c r="AD1" s="2" t="s">
        <v>73</v>
      </c>
      <c r="AE1" s="2" t="s">
        <v>74</v>
      </c>
      <c r="AF1" s="1"/>
    </row>
    <row r="2" spans="1:32" ht="15" x14ac:dyDescent="0.25">
      <c r="A2" s="19" t="s">
        <v>69</v>
      </c>
      <c r="B2" s="20">
        <f>'enregistrement declarant'!B2+1</f>
        <v>3</v>
      </c>
      <c r="C2" s="49" t="s">
        <v>89</v>
      </c>
      <c r="D2" s="35" t="s">
        <v>90</v>
      </c>
      <c r="E2" s="42" t="s">
        <v>91</v>
      </c>
      <c r="F2" s="50">
        <v>121426036002</v>
      </c>
      <c r="G2" s="16" t="s">
        <v>70</v>
      </c>
      <c r="H2" s="16" t="s">
        <v>24</v>
      </c>
      <c r="I2" s="16">
        <v>1</v>
      </c>
      <c r="J2" s="16" t="s">
        <v>40</v>
      </c>
      <c r="K2" s="16" t="s">
        <v>68</v>
      </c>
      <c r="L2" s="16" t="s">
        <v>68</v>
      </c>
      <c r="M2" s="16" t="s">
        <v>24</v>
      </c>
      <c r="N2" s="16">
        <v>27040000</v>
      </c>
      <c r="O2" s="16">
        <v>0</v>
      </c>
      <c r="P2" s="16">
        <v>170048050</v>
      </c>
      <c r="Q2" s="16" t="s">
        <v>38</v>
      </c>
      <c r="R2" s="39">
        <v>936624</v>
      </c>
      <c r="S2" s="16">
        <v>6</v>
      </c>
      <c r="T2" s="16">
        <v>0</v>
      </c>
      <c r="U2" s="16" t="s">
        <v>67</v>
      </c>
      <c r="V2" s="16">
        <v>2532632259</v>
      </c>
      <c r="W2" s="16" t="s">
        <v>38</v>
      </c>
      <c r="X2" s="16">
        <v>0</v>
      </c>
      <c r="Y2" s="16">
        <v>0</v>
      </c>
      <c r="Z2" s="16" t="s">
        <v>40</v>
      </c>
      <c r="AA2" s="16" t="s">
        <v>39</v>
      </c>
      <c r="AB2" s="16" t="s">
        <v>16</v>
      </c>
      <c r="AC2" s="21" t="str">
        <f>REPT(" ",98)</f>
        <v xml:space="preserve">                                                                                                  </v>
      </c>
      <c r="AD2" s="2" t="str">
        <f>CONCATENATE(A2,REPT("0",7-LEN(B2)),B2,C2,D2,E2,F2,G2,REPT(" ",40-LEN(G2)),H2,REPT("0",2-LEN(I2)),I2,J2,K2,L2,M2,REPT("0",15-LEN(N2)),N2,O2,REPT("0",15-LEN(P2)),P2,Q2,REPT("0",15-LEN(R2)),R2,S2,REPT("0",15-LEN(T2)),T2,U2,REPT("0",15-LEN(V2)),V2)</f>
        <v>10100000003FR0012929438IDE000A1G4PS9121426036002FIRELIE                                 N01EUR  N0000000270400000000000170048050+0000000009366246000000000000000   000002532632259</v>
      </c>
      <c r="AE2" s="2" t="str">
        <f>CONCATENATE(AD2,W2,REPT("0",15-LEN(X2)),X2,REPT("0",2-LEN(Y2)),Y2,Z2,AA2,AB2,AC2)</f>
        <v xml:space="preserve">10100000003FR0012929438IDE000A1G4PS9121426036002FIRELIE                                 N01EUR  N0000000270400000000000170048050+0000000009366246000000000000000   000002532632259+00000000000000000EURFRT                                                                                                  </v>
      </c>
      <c r="AF2" s="1">
        <f>LEN(AE2)</f>
        <v>300</v>
      </c>
    </row>
    <row r="7" spans="1:32" x14ac:dyDescent="0.2">
      <c r="A7" s="42"/>
    </row>
    <row r="8" spans="1:32" x14ac:dyDescent="0.2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1:32" x14ac:dyDescent="0.2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32" x14ac:dyDescent="0.2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32" x14ac:dyDescent="0.2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32" x14ac:dyDescent="0.2"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1:32" x14ac:dyDescent="0.2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:32" x14ac:dyDescent="0.2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32" x14ac:dyDescent="0.2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32" x14ac:dyDescent="0.2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29" x14ac:dyDescent="0.2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29" x14ac:dyDescent="0.2">
      <c r="A18" s="40"/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</row>
    <row r="19" spans="1:29" ht="13.5" x14ac:dyDescent="0.25">
      <c r="A19" s="36"/>
    </row>
    <row r="20" spans="1:29" ht="13.5" x14ac:dyDescent="0.25">
      <c r="A20" s="36"/>
    </row>
    <row r="21" spans="1:29" ht="13.5" x14ac:dyDescent="0.25">
      <c r="A21" s="36"/>
    </row>
    <row r="22" spans="1:29" ht="13.5" x14ac:dyDescent="0.25">
      <c r="A22" s="36"/>
    </row>
    <row r="23" spans="1:29" ht="13.5" x14ac:dyDescent="0.25">
      <c r="A23" s="36"/>
    </row>
    <row r="26" spans="1:29" x14ac:dyDescent="0.2">
      <c r="A26" s="3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N2" sqref="N2:N3"/>
    </sheetView>
  </sheetViews>
  <sheetFormatPr baseColWidth="10" defaultColWidth="10.7109375" defaultRowHeight="12.75" x14ac:dyDescent="0.2"/>
  <cols>
    <col min="1" max="2" width="7.28515625" style="3" customWidth="1"/>
    <col min="3" max="3" width="11" style="3" customWidth="1"/>
    <col min="4" max="4" width="8.28515625" style="3" customWidth="1"/>
    <col min="5" max="5" width="9.5703125" style="3" customWidth="1"/>
    <col min="6" max="6" width="7.28515625" style="3" customWidth="1"/>
    <col min="7" max="7" width="6.42578125" style="3" customWidth="1"/>
    <col min="8" max="8" width="9.28515625" style="3" customWidth="1"/>
    <col min="9" max="9" width="10.140625" style="3" customWidth="1"/>
    <col min="10" max="10" width="5.140625" style="3" customWidth="1"/>
    <col min="11" max="11" width="4.7109375" style="3" customWidth="1"/>
    <col min="12" max="13" width="0" style="3" hidden="1" customWidth="1"/>
    <col min="14" max="14" width="53.85546875" style="3" customWidth="1"/>
    <col min="15" max="15" width="4" style="3" customWidth="1"/>
    <col min="16" max="16384" width="10.7109375" style="3"/>
  </cols>
  <sheetData>
    <row r="1" spans="1:15" ht="56.25" x14ac:dyDescent="0.2">
      <c r="A1" s="6" t="s">
        <v>6</v>
      </c>
      <c r="B1" s="6" t="s">
        <v>25</v>
      </c>
      <c r="C1" s="46" t="s">
        <v>88</v>
      </c>
      <c r="D1" s="22" t="s">
        <v>29</v>
      </c>
      <c r="E1" s="6" t="s">
        <v>30</v>
      </c>
      <c r="F1" s="6" t="s">
        <v>31</v>
      </c>
      <c r="G1" s="6" t="s">
        <v>32</v>
      </c>
      <c r="H1" s="6" t="s">
        <v>33</v>
      </c>
      <c r="I1" s="6" t="s">
        <v>34</v>
      </c>
      <c r="J1" s="22" t="s">
        <v>35</v>
      </c>
      <c r="K1" s="6" t="s">
        <v>28</v>
      </c>
      <c r="L1" s="12" t="s">
        <v>36</v>
      </c>
      <c r="M1" s="12" t="s">
        <v>37</v>
      </c>
      <c r="N1" s="1"/>
      <c r="O1" s="1"/>
    </row>
    <row r="2" spans="1:15" ht="15" x14ac:dyDescent="0.25">
      <c r="A2" s="9">
        <v>1030</v>
      </c>
      <c r="B2" s="23">
        <f>'enregist. portefeuille (1010)'!B2+1</f>
        <v>4</v>
      </c>
      <c r="C2" s="49" t="s">
        <v>89</v>
      </c>
      <c r="D2" s="9">
        <v>400000</v>
      </c>
      <c r="E2" s="24">
        <v>0</v>
      </c>
      <c r="F2" s="25" t="s">
        <v>38</v>
      </c>
      <c r="G2" s="24" t="s">
        <v>40</v>
      </c>
      <c r="H2" s="26" t="s">
        <v>66</v>
      </c>
      <c r="I2" s="26" t="str">
        <f>REPT(" ",1)</f>
        <v xml:space="preserve"> </v>
      </c>
      <c r="J2" s="26" t="str">
        <f>REPT(" ",1)</f>
        <v xml:space="preserve"> </v>
      </c>
      <c r="K2" s="12" t="str">
        <f>REPT(" ",248)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2" s="12" t="str">
        <f t="shared" ref="L2:L3" si="0">CONCATENATE(REPT("0",7-LEN(B2)),B2)</f>
        <v>0000004</v>
      </c>
      <c r="M2" s="12" t="str">
        <f t="shared" ref="M2:M3" si="1">CONCATENATE(REPT("0",15-LEN(E2)),E2)</f>
        <v>000000000000000</v>
      </c>
      <c r="N2" s="4" t="str">
        <f>CONCATENATE(A2,L2,C2,D2,M2,F2,G2,H2,I2,J2,$K$2)</f>
        <v xml:space="preserve">10300000004FR0012929438400000000000000000000+EUR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O2" s="1">
        <f>LEN(N2)</f>
        <v>300</v>
      </c>
    </row>
    <row r="3" spans="1:15" ht="15" x14ac:dyDescent="0.25">
      <c r="A3" s="9">
        <v>1030</v>
      </c>
      <c r="B3" s="24">
        <f>B2+1</f>
        <v>5</v>
      </c>
      <c r="C3" s="49" t="s">
        <v>89</v>
      </c>
      <c r="D3" s="9">
        <v>510000</v>
      </c>
      <c r="E3" s="24">
        <v>78285730</v>
      </c>
      <c r="F3" s="25" t="s">
        <v>38</v>
      </c>
      <c r="G3" s="24" t="s">
        <v>40</v>
      </c>
      <c r="H3" s="24" t="s">
        <v>39</v>
      </c>
      <c r="I3" s="24" t="s">
        <v>24</v>
      </c>
      <c r="J3" s="24" t="s">
        <v>71</v>
      </c>
      <c r="K3" s="12" t="str">
        <f t="shared" ref="K3" si="2">REPT(" ",248)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3" s="12" t="str">
        <f t="shared" si="0"/>
        <v>0000005</v>
      </c>
      <c r="M3" s="12" t="str">
        <f t="shared" si="1"/>
        <v>000000078285730</v>
      </c>
      <c r="N3" s="4" t="str">
        <f>CONCATENATE(A3,L3,C3,D3,M3,F3,G3,H3,I3,J3,$K3)</f>
        <v xml:space="preserve">10300000005FR0012929438510000000000078285730+EURFRNL                                                                                                                                                                                                                                                        </v>
      </c>
      <c r="O3" s="1">
        <f t="shared" ref="O3" si="3">LEN(N3)</f>
        <v>300</v>
      </c>
    </row>
    <row r="4" spans="1:15" s="31" customFormat="1" x14ac:dyDescent="0.2">
      <c r="A4" s="27"/>
      <c r="B4" s="27"/>
      <c r="C4" s="27"/>
      <c r="D4" s="28"/>
      <c r="E4" s="29"/>
      <c r="F4" s="30"/>
      <c r="G4" s="27"/>
      <c r="H4" s="27"/>
      <c r="I4" s="27"/>
      <c r="J4" s="27"/>
      <c r="K4" s="27"/>
    </row>
    <row r="5" spans="1:15" s="31" customFormat="1" x14ac:dyDescent="0.2"/>
    <row r="6" spans="1:15" s="34" customFormat="1" ht="11.25" x14ac:dyDescent="0.2">
      <c r="K6" s="4"/>
    </row>
    <row r="7" spans="1:15" s="34" customFormat="1" ht="11.25" x14ac:dyDescent="0.2">
      <c r="K7" s="4"/>
    </row>
    <row r="8" spans="1:15" s="34" customFormat="1" ht="11.25" x14ac:dyDescent="0.2">
      <c r="A8" s="2"/>
      <c r="K8" s="4"/>
    </row>
    <row r="9" spans="1:15" s="34" customFormat="1" ht="13.5" customHeight="1" x14ac:dyDescent="0.2">
      <c r="A9" s="2"/>
      <c r="K9" s="4"/>
    </row>
    <row r="10" spans="1:15" s="34" customFormat="1" ht="11.25" x14ac:dyDescent="0.2">
      <c r="K10" s="4"/>
    </row>
    <row r="11" spans="1:15" s="34" customFormat="1" ht="11.25" x14ac:dyDescent="0.2">
      <c r="K11" s="4"/>
    </row>
    <row r="12" spans="1:15" s="34" customFormat="1" ht="11.25" x14ac:dyDescent="0.2">
      <c r="K12" s="4"/>
    </row>
    <row r="13" spans="1:15" s="34" customFormat="1" ht="11.25" x14ac:dyDescent="0.2">
      <c r="K13" s="4"/>
    </row>
    <row r="14" spans="1:15" s="34" customFormat="1" ht="11.25" x14ac:dyDescent="0.2">
      <c r="K14" s="4"/>
    </row>
    <row r="15" spans="1:15" s="34" customFormat="1" ht="11.25" x14ac:dyDescent="0.2">
      <c r="K15" s="4"/>
    </row>
    <row r="16" spans="1:15" s="34" customFormat="1" ht="11.25" x14ac:dyDescent="0.2">
      <c r="K16" s="4"/>
    </row>
  </sheetData>
  <sheetProtection selectLockedCells="1" selectUnlockedCells="1"/>
  <hyperlinks>
    <hyperlink ref="D1" location="'Nom!10-1 comptes actif'.A1" display="Code de Compte (actif)"/>
    <hyperlink ref="J1" location="'Nom!3 durées initiales et resid'.A1" display="Durée initiale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B3" sqref="B3"/>
    </sheetView>
  </sheetViews>
  <sheetFormatPr baseColWidth="10" defaultColWidth="10.7109375" defaultRowHeight="12.75" x14ac:dyDescent="0.2"/>
  <cols>
    <col min="1" max="1" width="7.5703125" style="3" customWidth="1"/>
    <col min="2" max="2" width="7.42578125" style="3" customWidth="1"/>
    <col min="3" max="3" width="15.140625" style="3" customWidth="1"/>
    <col min="4" max="4" width="10.7109375" style="3"/>
    <col min="5" max="5" width="12" style="3" customWidth="1"/>
    <col min="6" max="6" width="7.7109375" style="3" customWidth="1"/>
    <col min="7" max="7" width="9" style="3" customWidth="1"/>
    <col min="8" max="8" width="10.5703125" style="3" customWidth="1"/>
    <col min="9" max="11" width="10.7109375" style="3" customWidth="1"/>
    <col min="12" max="13" width="10.7109375" style="3" hidden="1" customWidth="1"/>
    <col min="14" max="14" width="55.5703125" style="3" customWidth="1"/>
    <col min="15" max="16384" width="10.7109375" style="3"/>
  </cols>
  <sheetData>
    <row r="1" spans="1:15" ht="45" x14ac:dyDescent="0.2">
      <c r="A1" s="6" t="s">
        <v>6</v>
      </c>
      <c r="B1" s="47" t="s">
        <v>25</v>
      </c>
      <c r="C1" s="46" t="s">
        <v>88</v>
      </c>
      <c r="D1" s="48" t="s">
        <v>41</v>
      </c>
      <c r="E1" s="6" t="s">
        <v>30</v>
      </c>
      <c r="F1" s="6" t="s">
        <v>31</v>
      </c>
      <c r="G1" s="6" t="s">
        <v>32</v>
      </c>
      <c r="H1" s="6" t="s">
        <v>33</v>
      </c>
      <c r="I1" s="1" t="s">
        <v>34</v>
      </c>
      <c r="J1" s="1" t="s">
        <v>42</v>
      </c>
      <c r="K1" s="1" t="s">
        <v>43</v>
      </c>
      <c r="L1" s="1" t="s">
        <v>36</v>
      </c>
      <c r="M1" s="1" t="s">
        <v>37</v>
      </c>
      <c r="N1" s="1"/>
      <c r="O1" s="1"/>
    </row>
    <row r="2" spans="1:15" s="1" customFormat="1" ht="15" x14ac:dyDescent="0.25">
      <c r="A2" s="9">
        <v>1040</v>
      </c>
      <c r="B2" s="24">
        <f>'enregist. autre actif (1030)'!B3+1</f>
        <v>6</v>
      </c>
      <c r="C2" s="49" t="s">
        <v>89</v>
      </c>
      <c r="D2" s="9">
        <v>100000</v>
      </c>
      <c r="E2" s="24">
        <v>2599389639</v>
      </c>
      <c r="F2" s="9" t="s">
        <v>44</v>
      </c>
      <c r="G2" s="24" t="s">
        <v>40</v>
      </c>
      <c r="H2" s="12" t="str">
        <f>REPT(" ",2)</f>
        <v xml:space="preserve">  </v>
      </c>
      <c r="I2" s="12" t="str">
        <f>REPT(" ",1)</f>
        <v xml:space="preserve"> </v>
      </c>
      <c r="J2" s="12" t="str">
        <f>REPT(" ",1)</f>
        <v xml:space="preserve"> </v>
      </c>
      <c r="K2" s="12" t="str">
        <f>REPT(" ",248)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2" s="12" t="str">
        <f>CONCATENATE(REPT("0",7-LEN(B2)),B2)</f>
        <v>0000006</v>
      </c>
      <c r="M2" s="12" t="str">
        <f>CONCATENATE(REPT("0",15-LEN(E2)),E2)</f>
        <v>000002599389639</v>
      </c>
      <c r="N2" s="32" t="str">
        <f>CONCATENATE(A2,L2,C2,D2,M2,F2,G2,H2,I2,J2,K2)</f>
        <v xml:space="preserve">10400000006FR0012929438100000000002599389639-EUR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O2" s="1">
        <f>LEN(N2)</f>
        <v>300</v>
      </c>
    </row>
    <row r="3" spans="1:15" s="1" customFormat="1" ht="15" x14ac:dyDescent="0.25">
      <c r="A3" s="9">
        <f>A2</f>
        <v>1040</v>
      </c>
      <c r="B3" s="24">
        <f>B2+1</f>
        <v>7</v>
      </c>
      <c r="C3" s="49" t="s">
        <v>89</v>
      </c>
      <c r="D3" s="9">
        <v>103000</v>
      </c>
      <c r="E3" s="24">
        <v>250000000</v>
      </c>
      <c r="F3" s="9" t="s">
        <v>44</v>
      </c>
      <c r="G3" s="24" t="s">
        <v>40</v>
      </c>
      <c r="H3" s="24" t="s">
        <v>39</v>
      </c>
      <c r="I3" s="12" t="str">
        <f t="shared" ref="I3:J4" si="0">REPT(" ",1)</f>
        <v xml:space="preserve"> </v>
      </c>
      <c r="J3" s="12" t="str">
        <f t="shared" si="0"/>
        <v xml:space="preserve"> </v>
      </c>
      <c r="K3" s="12" t="str">
        <f t="shared" ref="K3:K4" si="1">REPT(" ",248)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3" s="12" t="str">
        <f>CONCATENATE(REPT("0",7-LEN(B3)),B3)</f>
        <v>0000007</v>
      </c>
      <c r="M3" s="12" t="str">
        <f>CONCATENATE(REPT("0",15-LEN(E3)),E3)</f>
        <v>000000250000000</v>
      </c>
      <c r="N3" s="32" t="str">
        <f>CONCATENATE(A3,L3,C3,D3,M3,F3,G3,H3,I3,J3,K3)</f>
        <v xml:space="preserve">10400000007FR0012929438103000000000250000000-EURFR                                                                                                                                                                                                                                                          </v>
      </c>
      <c r="O3" s="1">
        <f t="shared" ref="O3:O4" si="2">LEN(N3)</f>
        <v>300</v>
      </c>
    </row>
    <row r="4" spans="1:15" s="1" customFormat="1" ht="15" x14ac:dyDescent="0.25">
      <c r="A4" s="9">
        <f>A3</f>
        <v>1040</v>
      </c>
      <c r="B4" s="24">
        <f>B3+1</f>
        <v>8</v>
      </c>
      <c r="C4" s="49" t="s">
        <v>89</v>
      </c>
      <c r="D4" s="9">
        <v>400000</v>
      </c>
      <c r="E4" s="24">
        <v>11528450</v>
      </c>
      <c r="F4" s="9" t="s">
        <v>44</v>
      </c>
      <c r="G4" s="24" t="s">
        <v>40</v>
      </c>
      <c r="H4" s="12" t="str">
        <f>REPT(" ",2)</f>
        <v xml:space="preserve">  </v>
      </c>
      <c r="I4" s="12" t="str">
        <f t="shared" si="0"/>
        <v xml:space="preserve"> </v>
      </c>
      <c r="J4" s="12" t="str">
        <f t="shared" si="0"/>
        <v xml:space="preserve"> </v>
      </c>
      <c r="K4" s="12" t="str">
        <f t="shared" si="1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4" s="12" t="str">
        <f t="shared" ref="L4" si="3">CONCATENATE(REPT("0",7-LEN(B4)),B4)</f>
        <v>0000008</v>
      </c>
      <c r="M4" s="12" t="str">
        <f t="shared" ref="M4" si="4">CONCATENATE(REPT("0",15-LEN(E4)),E4)</f>
        <v>000000011528450</v>
      </c>
      <c r="N4" s="32" t="str">
        <f>CONCATENATE(A4,L4,C4,D4,M4,F4,G4,H4,I4,J4,K4)</f>
        <v xml:space="preserve">10400000008FR0012929438400000000000011528450-EUR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O4" s="1">
        <f t="shared" si="2"/>
        <v>300</v>
      </c>
    </row>
    <row r="11" spans="1:15" s="38" customFormat="1" x14ac:dyDescent="0.2"/>
    <row r="12" spans="1:15" s="38" customFormat="1" x14ac:dyDescent="0.2"/>
    <row r="13" spans="1:15" s="38" customFormat="1" x14ac:dyDescent="0.2"/>
    <row r="14" spans="1:15" s="38" customFormat="1" x14ac:dyDescent="0.2"/>
    <row r="15" spans="1:15" s="38" customFormat="1" x14ac:dyDescent="0.2"/>
    <row r="16" spans="1:15" s="38" customFormat="1" x14ac:dyDescent="0.2"/>
    <row r="17" s="38" customFormat="1" x14ac:dyDescent="0.2"/>
    <row r="18" s="38" customFormat="1" x14ac:dyDescent="0.2"/>
    <row r="19" s="38" customFormat="1" x14ac:dyDescent="0.2"/>
    <row r="20" s="38" customFormat="1" x14ac:dyDescent="0.2"/>
    <row r="21" s="38" customFormat="1" x14ac:dyDescent="0.2"/>
  </sheetData>
  <sheetProtection selectLockedCells="1" selectUnlockedCells="1"/>
  <hyperlinks>
    <hyperlink ref="D1" location="'Nom!10-2 comptes passif'.A1" display="Code de Compte (passif)"/>
  </hyperlink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N2" sqref="N2"/>
    </sheetView>
  </sheetViews>
  <sheetFormatPr baseColWidth="10" defaultRowHeight="11.25" x14ac:dyDescent="0.2"/>
  <cols>
    <col min="1" max="1" width="6.85546875" style="1" customWidth="1"/>
    <col min="2" max="2" width="6.5703125" style="1" customWidth="1"/>
    <col min="3" max="3" width="10.7109375" style="1" customWidth="1"/>
    <col min="4" max="4" width="10" style="1" customWidth="1"/>
    <col min="5" max="5" width="9.7109375" style="1" customWidth="1"/>
    <col min="6" max="6" width="11.42578125" style="1"/>
    <col min="7" max="7" width="10.5703125" style="1" customWidth="1"/>
    <col min="8" max="8" width="7.28515625" style="1" customWidth="1"/>
    <col min="9" max="9" width="11.42578125" style="1"/>
    <col min="10" max="10" width="8.5703125" style="1" customWidth="1"/>
    <col min="11" max="11" width="9.5703125" style="1" customWidth="1"/>
    <col min="12" max="12" width="11.85546875" style="1" customWidth="1"/>
    <col min="13" max="13" width="9.5703125" style="1" bestFit="1" customWidth="1"/>
    <col min="14" max="14" width="5" style="1" customWidth="1"/>
    <col min="15" max="15" width="56.28515625" style="1" customWidth="1"/>
    <col min="16" max="16" width="3.5703125" style="1" customWidth="1"/>
    <col min="17" max="16384" width="11.42578125" style="1"/>
  </cols>
  <sheetData>
    <row r="1" spans="1:16" ht="56.25" x14ac:dyDescent="0.2">
      <c r="A1" s="33" t="s">
        <v>6</v>
      </c>
      <c r="B1" s="33" t="s">
        <v>25</v>
      </c>
      <c r="C1" s="46" t="s">
        <v>88</v>
      </c>
      <c r="D1" s="33" t="s">
        <v>75</v>
      </c>
      <c r="E1" s="33" t="s">
        <v>76</v>
      </c>
      <c r="F1" s="33" t="s">
        <v>77</v>
      </c>
      <c r="G1" s="33" t="s">
        <v>78</v>
      </c>
      <c r="H1" s="33" t="s">
        <v>79</v>
      </c>
      <c r="I1" s="33" t="s">
        <v>80</v>
      </c>
      <c r="J1" s="43" t="s">
        <v>81</v>
      </c>
      <c r="K1" s="43" t="s">
        <v>82</v>
      </c>
      <c r="L1" s="33" t="s">
        <v>83</v>
      </c>
      <c r="M1" s="33" t="s">
        <v>84</v>
      </c>
      <c r="N1" s="44" t="s">
        <v>13</v>
      </c>
    </row>
    <row r="2" spans="1:16" ht="15" x14ac:dyDescent="0.25">
      <c r="A2" s="9">
        <v>1050</v>
      </c>
      <c r="B2" s="24">
        <v>9</v>
      </c>
      <c r="C2" s="49" t="s">
        <v>89</v>
      </c>
      <c r="D2" s="24">
        <v>0</v>
      </c>
      <c r="E2" s="24">
        <v>0</v>
      </c>
      <c r="F2" s="24">
        <v>0</v>
      </c>
      <c r="G2" s="24">
        <v>2599389639</v>
      </c>
      <c r="H2" s="24">
        <v>2500</v>
      </c>
      <c r="I2" s="24">
        <v>6</v>
      </c>
      <c r="J2" s="24">
        <v>0</v>
      </c>
      <c r="K2" s="24">
        <v>10000</v>
      </c>
      <c r="L2" s="24">
        <v>2610918089</v>
      </c>
      <c r="M2" s="24">
        <v>2610918089</v>
      </c>
      <c r="N2" s="12" t="str">
        <f>REPT("0",158)</f>
        <v>00000000000000000000000000000000000000000000000000000000000000000000000000000000000000000000000000000000000000000000000000000000000000000000000000000000000000</v>
      </c>
      <c r="O2" s="1" t="str">
        <f>CONCATENATE(A2,REPT("0",7-LEN(B2)),B2,C2,REPT("0",15-LEN(D2)),D2,REPT("0",15-LEN(E2)),E2,REPT("0",15-LEN(F2)),F2,REPT("0",15-LEN(G2)),G2,REPT("0",18-LEN(H2)),H2,I2,REPT("0",5-LEN(J2)),J2,REPT("0",5-LEN(K2)),K2,REPT("0",15-LEN(L2)),L2,REPT("0",15-LEN(M2)),M2,N2)</f>
        <v>10500000009FR00129294380000000000000000000000000000000000000000000000000025993896390000000000000025006000001000000000261091808900000261091808900000000000000000000000000000000000000000000000000000000000000000000000000000000000000000000000000000000000000000000000000000000000000000000000000000000000000</v>
      </c>
      <c r="P2" s="1">
        <f>LEN(O2)</f>
        <v>300</v>
      </c>
    </row>
    <row r="3" spans="1:16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7" spans="1:16" ht="12.75" x14ac:dyDescent="0.2">
      <c r="A7" s="42"/>
    </row>
    <row r="8" spans="1:16" ht="12.75" x14ac:dyDescent="0.2">
      <c r="A8" s="42"/>
    </row>
    <row r="9" spans="1:16" ht="12.75" x14ac:dyDescent="0.2">
      <c r="A9" s="42"/>
    </row>
    <row r="10" spans="1:16" ht="12.75" x14ac:dyDescent="0.2">
      <c r="A10" s="42"/>
    </row>
    <row r="11" spans="1:16" ht="12.75" x14ac:dyDescent="0.2">
      <c r="A11" s="45"/>
    </row>
    <row r="12" spans="1:16" s="34" customFormat="1" ht="12.75" x14ac:dyDescent="0.2">
      <c r="A12" s="45"/>
    </row>
    <row r="13" spans="1:16" s="34" customFormat="1" ht="12.75" x14ac:dyDescent="0.2">
      <c r="A13" s="45"/>
    </row>
    <row r="14" spans="1:16" s="34" customFormat="1" ht="12.75" x14ac:dyDescent="0.2">
      <c r="A14" s="45"/>
    </row>
    <row r="15" spans="1:16" s="34" customFormat="1" ht="12.75" x14ac:dyDescent="0.2">
      <c r="A15" s="45"/>
    </row>
    <row r="16" spans="1:16" s="34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Fichier remise</vt:lpstr>
      <vt:lpstr>enregistrement remettant</vt:lpstr>
      <vt:lpstr>enregistrement declarant</vt:lpstr>
      <vt:lpstr>enregist. portefeuille (1010)</vt:lpstr>
      <vt:lpstr>enregist. autre actif (1030)</vt:lpstr>
      <vt:lpstr>enregist. autre passif (1040) </vt:lpstr>
      <vt:lpstr>données complémentaires (1050)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MAUSSERVEY Marielle (UA 2521)</dc:creator>
  <cp:lastModifiedBy>Qui-Huong NGUYEN</cp:lastModifiedBy>
  <dcterms:created xsi:type="dcterms:W3CDTF">2015-08-05T08:38:10Z</dcterms:created>
  <dcterms:modified xsi:type="dcterms:W3CDTF">2017-07-25T14:08:37Z</dcterms:modified>
</cp:coreProperties>
</file>